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840" yWindow="510" windowWidth="6165" windowHeight="6570" tabRatio="962" activeTab="2"/>
  </bookViews>
  <sheets>
    <sheet name="Team Numbers" sheetId="50" r:id="rId1"/>
    <sheet name="Team List" sheetId="47" r:id="rId2"/>
    <sheet name="Women's Results" sheetId="51" r:id="rId3"/>
    <sheet name="Men's Results" sheetId="52" r:id="rId4"/>
    <sheet name="Field Events" sheetId="53" r:id="rId5"/>
    <sheet name="To PA" sheetId="46" r:id="rId6"/>
    <sheet name="M 3000M" sheetId="24" r:id="rId7"/>
    <sheet name="W 3000M" sheetId="34" r:id="rId8"/>
    <sheet name="M 4x200M" sheetId="66" r:id="rId9"/>
    <sheet name="W 4x200M" sheetId="33" r:id="rId10"/>
    <sheet name="M 100M" sheetId="12" r:id="rId11"/>
    <sheet name="W 100M" sheetId="35" r:id="rId12"/>
    <sheet name="M 400M" sheetId="13" r:id="rId13"/>
    <sheet name="W 400M" sheetId="36" r:id="rId14"/>
    <sheet name="M 1500M" sheetId="63" r:id="rId15"/>
    <sheet name="W 1500M" sheetId="29" r:id="rId16"/>
    <sheet name="M 4x100M " sheetId="11" r:id="rId17"/>
    <sheet name="W 4x100M" sheetId="32" r:id="rId18"/>
    <sheet name="M 800M" sheetId="65" r:id="rId19"/>
    <sheet name="W 800M" sheetId="30" r:id="rId20"/>
    <sheet name="M 200M" sheetId="64" r:id="rId21"/>
    <sheet name="W 200M" sheetId="31" r:id="rId22"/>
    <sheet name="W Shot Put" sheetId="54" r:id="rId23"/>
    <sheet name="M Shot Put" sheetId="55" r:id="rId24"/>
    <sheet name="W High Jump" sheetId="59" r:id="rId25"/>
    <sheet name="M High Jump" sheetId="58" r:id="rId26"/>
    <sheet name="W Long Jump" sheetId="60" r:id="rId27"/>
    <sheet name="M Long Jump" sheetId="57" r:id="rId28"/>
    <sheet name="W Triple Jump" sheetId="61" r:id="rId29"/>
    <sheet name="M Triple Jump" sheetId="56" r:id="rId30"/>
    <sheet name="Team Results" sheetId="48" r:id="rId31"/>
  </sheets>
  <definedNames>
    <definedName name="_xlnm._FilterDatabase" localSheetId="10" hidden="1">'M 100M'!$C$5:$K$5</definedName>
    <definedName name="_xlnm._FilterDatabase" localSheetId="14" hidden="1">'M 1500M'!$C$5:$K$5</definedName>
    <definedName name="_xlnm._FilterDatabase" localSheetId="20" hidden="1">'M 200M'!$C$5:$K$5</definedName>
    <definedName name="_xlnm._FilterDatabase" localSheetId="6" hidden="1">'M 3000M'!$C$5:$K$50</definedName>
    <definedName name="_xlnm._FilterDatabase" localSheetId="12" hidden="1">'M 400M'!$C$5:$K$5</definedName>
    <definedName name="_xlnm._FilterDatabase" localSheetId="18" hidden="1">'M 800M'!$C$5:$K$5</definedName>
    <definedName name="_xlnm._FilterDatabase" localSheetId="25" hidden="1">'M High Jump'!$C$5:$K$49</definedName>
    <definedName name="_xlnm._FilterDatabase" localSheetId="27" hidden="1">'M Long Jump'!$C$5:$K$49</definedName>
    <definedName name="_xlnm._FilterDatabase" localSheetId="23" hidden="1">'M Shot Put'!$C$5:$K$49</definedName>
    <definedName name="_xlnm._FilterDatabase" localSheetId="29" hidden="1">'M Triple Jump'!$C$5:$K$49</definedName>
    <definedName name="_xlnm._FilterDatabase" localSheetId="11" hidden="1">'W 100M'!$C$5:$K$49</definedName>
    <definedName name="_xlnm._FilterDatabase" localSheetId="15" hidden="1">'W 1500M'!$C$5:$K$49</definedName>
    <definedName name="_xlnm._FilterDatabase" localSheetId="21" hidden="1">'W 200M'!$C$5:$K$49</definedName>
    <definedName name="_xlnm._FilterDatabase" localSheetId="7" hidden="1">'W 3000M'!$C$5:$H$5</definedName>
    <definedName name="_xlnm._FilterDatabase" localSheetId="13" hidden="1">'W 400M'!$C$5:$K$49</definedName>
    <definedName name="_xlnm._FilterDatabase" localSheetId="9" hidden="1">'W 4x200M'!$C$5:$F$19</definedName>
    <definedName name="_xlnm._FilterDatabase" localSheetId="19" hidden="1">'W 800M'!$C$5:$K$49</definedName>
    <definedName name="_xlnm._FilterDatabase" localSheetId="24" hidden="1">'W High Jump'!$C$5:$K$49</definedName>
    <definedName name="_xlnm._FilterDatabase" localSheetId="26" hidden="1">'W Long Jump'!$C$5:$K$49</definedName>
    <definedName name="_xlnm._FilterDatabase" localSheetId="22" hidden="1">'W Shot Put'!$C$5:$K$49</definedName>
    <definedName name="_xlnm._FilterDatabase" localSheetId="28" hidden="1">'W Triple Jump'!$C$5:$K$49</definedName>
    <definedName name="_xlnm.Print_Area" localSheetId="4">'Field Events'!$A$1:$K$51</definedName>
    <definedName name="_xlnm.Print_Area" localSheetId="3">'Men''s Results'!$A$1:$K$54</definedName>
    <definedName name="_xlnm.Print_Area" localSheetId="2">'Women''s Results'!$A$1:$K$54</definedName>
  </definedNames>
  <calcPr calcId="145621" concurrentCalc="0"/>
</workbook>
</file>

<file path=xl/calcChain.xml><?xml version="1.0" encoding="utf-8"?>
<calcChain xmlns="http://schemas.openxmlformats.org/spreadsheetml/2006/main">
  <c r="K45" i="52" l="1"/>
  <c r="K37" i="52"/>
  <c r="K38" i="52"/>
  <c r="K39" i="52"/>
  <c r="K40" i="52"/>
  <c r="K41" i="52"/>
  <c r="K42" i="52"/>
  <c r="K43" i="52"/>
  <c r="K44" i="52"/>
  <c r="K36" i="52"/>
  <c r="J37" i="52"/>
  <c r="J38" i="52"/>
  <c r="J39" i="52"/>
  <c r="J40" i="52"/>
  <c r="J41" i="52"/>
  <c r="J42" i="52"/>
  <c r="J43" i="52"/>
  <c r="J44" i="52"/>
  <c r="J45" i="52"/>
  <c r="J36" i="52"/>
  <c r="I37" i="52"/>
  <c r="I38" i="52"/>
  <c r="I39" i="52"/>
  <c r="I40" i="52"/>
  <c r="I41" i="52"/>
  <c r="I42" i="52"/>
  <c r="I43" i="52"/>
  <c r="I44" i="52"/>
  <c r="I45" i="52"/>
  <c r="I36" i="52"/>
  <c r="H37" i="52"/>
  <c r="H38" i="52"/>
  <c r="H39" i="52"/>
  <c r="H40" i="52"/>
  <c r="H41" i="52"/>
  <c r="H42" i="52"/>
  <c r="H43" i="52"/>
  <c r="H44" i="52"/>
  <c r="H45" i="52"/>
  <c r="H36" i="52"/>
  <c r="A44" i="53"/>
  <c r="G44" i="53"/>
  <c r="H44" i="53"/>
  <c r="I44" i="53"/>
  <c r="J44" i="53"/>
  <c r="K44" i="53"/>
  <c r="G45" i="53"/>
  <c r="H45" i="53"/>
  <c r="I45" i="53"/>
  <c r="J45" i="53"/>
  <c r="K45" i="53"/>
  <c r="G46" i="53"/>
  <c r="H46" i="53"/>
  <c r="I46" i="53"/>
  <c r="J46" i="53"/>
  <c r="K46" i="53"/>
  <c r="G47" i="53"/>
  <c r="H47" i="53"/>
  <c r="I47" i="53"/>
  <c r="J47" i="53"/>
  <c r="K47" i="53"/>
  <c r="G48" i="53"/>
  <c r="H48" i="53"/>
  <c r="I48" i="53"/>
  <c r="J48" i="53"/>
  <c r="K48" i="53"/>
  <c r="G49" i="53"/>
  <c r="H49" i="53"/>
  <c r="I49" i="53"/>
  <c r="J49" i="53"/>
  <c r="K49" i="53"/>
  <c r="G50" i="53"/>
  <c r="H50" i="53"/>
  <c r="I50" i="53"/>
  <c r="J50" i="53"/>
  <c r="K50" i="53"/>
  <c r="K43" i="53"/>
  <c r="J43" i="53"/>
  <c r="I43" i="53"/>
  <c r="H43" i="53"/>
  <c r="G43" i="53"/>
  <c r="B50" i="53"/>
  <c r="B44" i="53"/>
  <c r="B45" i="53"/>
  <c r="B46" i="53"/>
  <c r="B47" i="53"/>
  <c r="B48" i="53"/>
  <c r="B49" i="53"/>
  <c r="C44" i="53"/>
  <c r="C45" i="53"/>
  <c r="C46" i="53"/>
  <c r="C47" i="53"/>
  <c r="C48" i="53"/>
  <c r="C49" i="53"/>
  <c r="C50" i="53"/>
  <c r="E44" i="53"/>
  <c r="E45" i="53"/>
  <c r="E46" i="53"/>
  <c r="E47" i="53"/>
  <c r="E48" i="53"/>
  <c r="E49" i="53"/>
  <c r="E50" i="53"/>
  <c r="D44" i="53"/>
  <c r="A45" i="53"/>
  <c r="A46" i="53"/>
  <c r="A47" i="53"/>
  <c r="A48" i="53"/>
  <c r="A49" i="53"/>
  <c r="A50" i="53"/>
  <c r="E43" i="53"/>
  <c r="D43" i="53"/>
  <c r="C43" i="53"/>
  <c r="B43" i="53"/>
  <c r="A43" i="53"/>
  <c r="G33" i="53"/>
  <c r="H33" i="53"/>
  <c r="I33" i="53"/>
  <c r="J33" i="53"/>
  <c r="K33" i="53"/>
  <c r="G34" i="53"/>
  <c r="H34" i="53"/>
  <c r="I34" i="53"/>
  <c r="J34" i="53"/>
  <c r="K34" i="53"/>
  <c r="G35" i="53"/>
  <c r="H35" i="53"/>
  <c r="I35" i="53"/>
  <c r="J35" i="53"/>
  <c r="K35" i="53"/>
  <c r="G36" i="53"/>
  <c r="H36" i="53"/>
  <c r="I36" i="53"/>
  <c r="J36" i="53"/>
  <c r="K36" i="53"/>
  <c r="G37" i="53"/>
  <c r="H37" i="53"/>
  <c r="I37" i="53"/>
  <c r="J37" i="53"/>
  <c r="K37" i="53"/>
  <c r="G38" i="53"/>
  <c r="H38" i="53"/>
  <c r="I38" i="53"/>
  <c r="J38" i="53"/>
  <c r="K38" i="53"/>
  <c r="G39" i="53"/>
  <c r="H39" i="53"/>
  <c r="I39" i="53"/>
  <c r="J39" i="53"/>
  <c r="K39" i="53"/>
  <c r="K32" i="53"/>
  <c r="J32" i="53"/>
  <c r="I32" i="53"/>
  <c r="H32" i="53"/>
  <c r="G32" i="53"/>
  <c r="A33" i="53"/>
  <c r="B33" i="53"/>
  <c r="C33" i="53"/>
  <c r="D33" i="53"/>
  <c r="E33" i="53"/>
  <c r="A34" i="53"/>
  <c r="B34" i="53"/>
  <c r="C34" i="53"/>
  <c r="D34" i="53"/>
  <c r="E34" i="53"/>
  <c r="A35" i="53"/>
  <c r="B35" i="53"/>
  <c r="C35" i="53"/>
  <c r="E35" i="53"/>
  <c r="A36" i="53"/>
  <c r="B36" i="53"/>
  <c r="C36" i="53"/>
  <c r="E36" i="53"/>
  <c r="A37" i="53"/>
  <c r="B37" i="53"/>
  <c r="C37" i="53"/>
  <c r="E37" i="53"/>
  <c r="A38" i="53"/>
  <c r="B38" i="53"/>
  <c r="C38" i="53"/>
  <c r="E38" i="53"/>
  <c r="A39" i="53"/>
  <c r="B39" i="53"/>
  <c r="C39" i="53"/>
  <c r="E39" i="53"/>
  <c r="E32" i="53"/>
  <c r="D32" i="53"/>
  <c r="C32" i="53"/>
  <c r="B32" i="53"/>
  <c r="A32" i="53"/>
  <c r="G22" i="53"/>
  <c r="H22" i="53"/>
  <c r="I22" i="53"/>
  <c r="J22" i="53"/>
  <c r="K22" i="53"/>
  <c r="G23" i="53"/>
  <c r="H23" i="53"/>
  <c r="I23" i="53"/>
  <c r="J23" i="53"/>
  <c r="K23" i="53"/>
  <c r="G24" i="53"/>
  <c r="H24" i="53"/>
  <c r="I24" i="53"/>
  <c r="J24" i="53"/>
  <c r="K24" i="53"/>
  <c r="G25" i="53"/>
  <c r="H25" i="53"/>
  <c r="I25" i="53"/>
  <c r="J25" i="53"/>
  <c r="K25" i="53"/>
  <c r="G26" i="53"/>
  <c r="H26" i="53"/>
  <c r="I26" i="53"/>
  <c r="J26" i="53"/>
  <c r="K26" i="53"/>
  <c r="G27" i="53"/>
  <c r="H27" i="53"/>
  <c r="I27" i="53"/>
  <c r="J27" i="53"/>
  <c r="K27" i="53"/>
  <c r="G28" i="53"/>
  <c r="H28" i="53"/>
  <c r="I28" i="53"/>
  <c r="J28" i="53"/>
  <c r="K28" i="53"/>
  <c r="K21" i="53"/>
  <c r="J21" i="53"/>
  <c r="I21" i="53"/>
  <c r="H21" i="53"/>
  <c r="G21" i="53"/>
  <c r="A22" i="53"/>
  <c r="B22" i="53"/>
  <c r="C22" i="53"/>
  <c r="D22" i="53"/>
  <c r="E22" i="53"/>
  <c r="A23" i="53"/>
  <c r="B23" i="53"/>
  <c r="C23" i="53"/>
  <c r="E23" i="53"/>
  <c r="A24" i="53"/>
  <c r="B24" i="53"/>
  <c r="C24" i="53"/>
  <c r="E24" i="53"/>
  <c r="A25" i="53"/>
  <c r="B25" i="53"/>
  <c r="C25" i="53"/>
  <c r="E25" i="53"/>
  <c r="A26" i="53"/>
  <c r="B26" i="53"/>
  <c r="C26" i="53"/>
  <c r="E26" i="53"/>
  <c r="A27" i="53"/>
  <c r="B27" i="53"/>
  <c r="C27" i="53"/>
  <c r="E27" i="53"/>
  <c r="A28" i="53"/>
  <c r="B28" i="53"/>
  <c r="C28" i="53"/>
  <c r="E28" i="53"/>
  <c r="E21" i="53"/>
  <c r="D21" i="53"/>
  <c r="C21" i="53"/>
  <c r="B21" i="53"/>
  <c r="A21" i="53"/>
  <c r="G11" i="53"/>
  <c r="H11" i="53"/>
  <c r="I11" i="53"/>
  <c r="J11" i="53"/>
  <c r="K11" i="53"/>
  <c r="G12" i="53"/>
  <c r="H12" i="53"/>
  <c r="I12" i="53"/>
  <c r="J12" i="53"/>
  <c r="K12" i="53"/>
  <c r="G13" i="53"/>
  <c r="H13" i="53"/>
  <c r="I13" i="53"/>
  <c r="J13" i="53"/>
  <c r="K13" i="53"/>
  <c r="G14" i="53"/>
  <c r="H14" i="53"/>
  <c r="I14" i="53"/>
  <c r="J14" i="53"/>
  <c r="K14" i="53"/>
  <c r="G15" i="53"/>
  <c r="H15" i="53"/>
  <c r="I15" i="53"/>
  <c r="J15" i="53"/>
  <c r="K15" i="53"/>
  <c r="G16" i="53"/>
  <c r="H16" i="53"/>
  <c r="I16" i="53"/>
  <c r="J16" i="53"/>
  <c r="K16" i="53"/>
  <c r="G17" i="53"/>
  <c r="H17" i="53"/>
  <c r="I17" i="53"/>
  <c r="J17" i="53"/>
  <c r="K17" i="53"/>
  <c r="K10" i="53"/>
  <c r="J10" i="53"/>
  <c r="I10" i="53"/>
  <c r="H10" i="53"/>
  <c r="G10" i="53"/>
  <c r="A11" i="53"/>
  <c r="B11" i="53"/>
  <c r="C11" i="53"/>
  <c r="D11" i="53"/>
  <c r="E11" i="53"/>
  <c r="A12" i="53"/>
  <c r="B12" i="53"/>
  <c r="C12" i="53"/>
  <c r="D12" i="53"/>
  <c r="E12" i="53"/>
  <c r="A13" i="53"/>
  <c r="B13" i="53"/>
  <c r="C13" i="53"/>
  <c r="D13" i="53"/>
  <c r="E13" i="53"/>
  <c r="A14" i="53"/>
  <c r="B14" i="53"/>
  <c r="C14" i="53"/>
  <c r="D14" i="53"/>
  <c r="E14" i="53"/>
  <c r="A15" i="53"/>
  <c r="B15" i="53"/>
  <c r="C15" i="53"/>
  <c r="E15" i="53"/>
  <c r="A16" i="53"/>
  <c r="B16" i="53"/>
  <c r="C16" i="53"/>
  <c r="E16" i="53"/>
  <c r="A17" i="53"/>
  <c r="B17" i="53"/>
  <c r="C17" i="53"/>
  <c r="E17" i="53"/>
  <c r="E10" i="53"/>
  <c r="D10" i="53"/>
  <c r="C10" i="53"/>
  <c r="B10" i="53"/>
  <c r="A10" i="53"/>
  <c r="C42" i="52"/>
  <c r="K50" i="52"/>
  <c r="K51" i="52"/>
  <c r="K52" i="52"/>
  <c r="K53" i="52"/>
  <c r="J50" i="52"/>
  <c r="J51" i="52"/>
  <c r="J52" i="52"/>
  <c r="J53" i="52"/>
  <c r="H50" i="52"/>
  <c r="H51" i="52"/>
  <c r="H52" i="52"/>
  <c r="H53" i="52"/>
  <c r="G50" i="52"/>
  <c r="G51" i="52"/>
  <c r="G52" i="52"/>
  <c r="G53" i="52"/>
  <c r="H49" i="52"/>
  <c r="J49" i="52"/>
  <c r="G49" i="52"/>
  <c r="G37" i="52"/>
  <c r="G38" i="52"/>
  <c r="G39" i="52"/>
  <c r="G40" i="52"/>
  <c r="G41" i="52"/>
  <c r="G42" i="52"/>
  <c r="G43" i="52"/>
  <c r="G44" i="52"/>
  <c r="G45" i="52"/>
  <c r="G36" i="52"/>
  <c r="A37" i="52"/>
  <c r="B37" i="52"/>
  <c r="C37" i="52"/>
  <c r="D37" i="52"/>
  <c r="E37" i="52"/>
  <c r="A38" i="52"/>
  <c r="B38" i="52"/>
  <c r="C38" i="52"/>
  <c r="D38" i="52"/>
  <c r="E38" i="52"/>
  <c r="A39" i="52"/>
  <c r="B39" i="52"/>
  <c r="C39" i="52"/>
  <c r="D39" i="52"/>
  <c r="E39" i="52"/>
  <c r="A40" i="52"/>
  <c r="B40" i="52"/>
  <c r="C40" i="52"/>
  <c r="D40" i="52"/>
  <c r="E40" i="52"/>
  <c r="A41" i="52"/>
  <c r="B41" i="52"/>
  <c r="C41" i="52"/>
  <c r="D41" i="52"/>
  <c r="E41" i="52"/>
  <c r="A42" i="52"/>
  <c r="B42" i="52"/>
  <c r="D42" i="52"/>
  <c r="E42" i="52"/>
  <c r="A43" i="52"/>
  <c r="B43" i="52"/>
  <c r="C43" i="52"/>
  <c r="D43" i="52"/>
  <c r="E43" i="52"/>
  <c r="A44" i="52"/>
  <c r="B44" i="52"/>
  <c r="C44" i="52"/>
  <c r="D44" i="52"/>
  <c r="E44" i="52"/>
  <c r="A45" i="52"/>
  <c r="B45" i="52"/>
  <c r="C45" i="52"/>
  <c r="D45" i="52"/>
  <c r="E45" i="52"/>
  <c r="E36" i="52"/>
  <c r="D36" i="52"/>
  <c r="C36" i="52"/>
  <c r="B36" i="52"/>
  <c r="A36" i="52"/>
  <c r="K24" i="52"/>
  <c r="K25" i="52"/>
  <c r="K26" i="52"/>
  <c r="K27" i="52"/>
  <c r="K28" i="52"/>
  <c r="K29" i="52"/>
  <c r="K30" i="52"/>
  <c r="K31" i="52"/>
  <c r="K32" i="52"/>
  <c r="K23" i="52"/>
  <c r="J24" i="52"/>
  <c r="J25" i="52"/>
  <c r="J26" i="52"/>
  <c r="J27" i="52"/>
  <c r="J28" i="52"/>
  <c r="J29" i="52"/>
  <c r="J30" i="52"/>
  <c r="J31" i="52"/>
  <c r="J32" i="52"/>
  <c r="J23" i="52"/>
  <c r="I24" i="52"/>
  <c r="I25" i="52"/>
  <c r="I26" i="52"/>
  <c r="I27" i="52"/>
  <c r="I28" i="52"/>
  <c r="I29" i="52"/>
  <c r="I30" i="52"/>
  <c r="I31" i="52"/>
  <c r="I32" i="52"/>
  <c r="I23" i="52"/>
  <c r="H24" i="52"/>
  <c r="H25" i="52"/>
  <c r="H26" i="52"/>
  <c r="H27" i="52"/>
  <c r="H28" i="52"/>
  <c r="H29" i="52"/>
  <c r="H30" i="52"/>
  <c r="H31" i="52"/>
  <c r="H32" i="52"/>
  <c r="H23" i="52"/>
  <c r="G24" i="52"/>
  <c r="G25" i="52"/>
  <c r="G26" i="52"/>
  <c r="G27" i="52"/>
  <c r="G28" i="52"/>
  <c r="G29" i="52"/>
  <c r="G30" i="52"/>
  <c r="G31" i="52"/>
  <c r="G32" i="52"/>
  <c r="G23" i="52"/>
  <c r="D32" i="52"/>
  <c r="D31" i="52"/>
  <c r="D30" i="52"/>
  <c r="D29" i="52"/>
  <c r="D27" i="52"/>
  <c r="D26" i="52"/>
  <c r="D25" i="52"/>
  <c r="D24" i="52"/>
  <c r="D23" i="52"/>
  <c r="A32" i="52"/>
  <c r="A31" i="52"/>
  <c r="A30" i="52"/>
  <c r="A29" i="52"/>
  <c r="A28" i="52"/>
  <c r="A27" i="52"/>
  <c r="A26" i="52"/>
  <c r="A25" i="52"/>
  <c r="A24" i="52"/>
  <c r="A23" i="52"/>
  <c r="F9" i="56"/>
  <c r="G9" i="56"/>
  <c r="J9" i="56"/>
  <c r="D9" i="56"/>
  <c r="F6" i="56"/>
  <c r="G6" i="56"/>
  <c r="J6" i="56"/>
  <c r="D6" i="56"/>
  <c r="K6" i="56"/>
  <c r="F10" i="56"/>
  <c r="G10" i="56"/>
  <c r="J10" i="56"/>
  <c r="D10" i="56"/>
  <c r="F13" i="56"/>
  <c r="G13" i="56"/>
  <c r="I13" i="56"/>
  <c r="F12" i="56"/>
  <c r="G12" i="56"/>
  <c r="J12" i="56"/>
  <c r="D12" i="56"/>
  <c r="F11" i="56"/>
  <c r="G11" i="56"/>
  <c r="J11" i="56"/>
  <c r="D11" i="56"/>
  <c r="F14" i="56"/>
  <c r="G14" i="56"/>
  <c r="J14" i="56"/>
  <c r="D14" i="56"/>
  <c r="F8" i="56"/>
  <c r="G8" i="56"/>
  <c r="I8" i="56"/>
  <c r="F7" i="56"/>
  <c r="G7" i="56"/>
  <c r="J7" i="56"/>
  <c r="D7" i="56"/>
  <c r="K7" i="56"/>
  <c r="C16" i="56"/>
  <c r="F16" i="56"/>
  <c r="G16" i="56"/>
  <c r="J16" i="56"/>
  <c r="D16" i="56"/>
  <c r="K16" i="56"/>
  <c r="C17" i="56"/>
  <c r="F17" i="56"/>
  <c r="G17" i="56"/>
  <c r="J17" i="56"/>
  <c r="D17" i="56"/>
  <c r="K17" i="56"/>
  <c r="I17" i="56"/>
  <c r="C18" i="56"/>
  <c r="F18" i="56"/>
  <c r="G18" i="56"/>
  <c r="I18" i="56"/>
  <c r="C19" i="56"/>
  <c r="F19" i="56"/>
  <c r="G19" i="56"/>
  <c r="J19" i="56"/>
  <c r="D19" i="56"/>
  <c r="K19" i="56"/>
  <c r="I19" i="56"/>
  <c r="C20" i="56"/>
  <c r="F20" i="56"/>
  <c r="G20" i="56"/>
  <c r="J20" i="56"/>
  <c r="D20" i="56"/>
  <c r="K20" i="56"/>
  <c r="C21" i="56"/>
  <c r="F21" i="56"/>
  <c r="G21" i="56"/>
  <c r="J21" i="56"/>
  <c r="D21" i="56"/>
  <c r="K21" i="56"/>
  <c r="C22" i="56"/>
  <c r="F22" i="56"/>
  <c r="G22" i="56"/>
  <c r="I22" i="56"/>
  <c r="C23" i="56"/>
  <c r="F23" i="56"/>
  <c r="G23" i="56"/>
  <c r="J23" i="56"/>
  <c r="D23" i="56"/>
  <c r="K23" i="56"/>
  <c r="I23" i="56"/>
  <c r="C24" i="56"/>
  <c r="F24" i="56"/>
  <c r="G24" i="56"/>
  <c r="J24" i="56"/>
  <c r="D24" i="56"/>
  <c r="K24" i="56"/>
  <c r="C25" i="56"/>
  <c r="F25" i="56"/>
  <c r="G25" i="56"/>
  <c r="J25" i="56"/>
  <c r="D25" i="56"/>
  <c r="K25" i="56"/>
  <c r="I25" i="56"/>
  <c r="C26" i="56"/>
  <c r="F26" i="56"/>
  <c r="G26" i="56"/>
  <c r="I26" i="56"/>
  <c r="C27" i="56"/>
  <c r="F27" i="56"/>
  <c r="G27" i="56"/>
  <c r="J27" i="56"/>
  <c r="D27" i="56"/>
  <c r="K27" i="56"/>
  <c r="C28" i="56"/>
  <c r="F28" i="56"/>
  <c r="G28" i="56"/>
  <c r="J28" i="56"/>
  <c r="D28" i="56"/>
  <c r="K28" i="56"/>
  <c r="C29" i="56"/>
  <c r="F29" i="56"/>
  <c r="G29" i="56"/>
  <c r="J29" i="56"/>
  <c r="D29" i="56"/>
  <c r="K29" i="56"/>
  <c r="C30" i="56"/>
  <c r="F30" i="56"/>
  <c r="G30" i="56"/>
  <c r="I30" i="56"/>
  <c r="C31" i="56"/>
  <c r="F31" i="56"/>
  <c r="G31" i="56"/>
  <c r="J31" i="56"/>
  <c r="D31" i="56"/>
  <c r="K31" i="56"/>
  <c r="I31" i="56"/>
  <c r="C32" i="56"/>
  <c r="F32" i="56"/>
  <c r="G32" i="56"/>
  <c r="I32" i="56"/>
  <c r="J32" i="56"/>
  <c r="D32" i="56"/>
  <c r="K32" i="56"/>
  <c r="C33" i="56"/>
  <c r="F33" i="56"/>
  <c r="G33" i="56"/>
  <c r="J33" i="56"/>
  <c r="D33" i="56"/>
  <c r="K33" i="56"/>
  <c r="I33" i="56"/>
  <c r="C34" i="56"/>
  <c r="F34" i="56"/>
  <c r="G34" i="56"/>
  <c r="I34" i="56"/>
  <c r="C35" i="56"/>
  <c r="F35" i="56"/>
  <c r="G35" i="56"/>
  <c r="J35" i="56"/>
  <c r="D35" i="56"/>
  <c r="K35" i="56"/>
  <c r="C36" i="56"/>
  <c r="F36" i="56"/>
  <c r="G36" i="56"/>
  <c r="I36" i="56"/>
  <c r="C37" i="56"/>
  <c r="F37" i="56"/>
  <c r="G37" i="56"/>
  <c r="J37" i="56"/>
  <c r="D37" i="56"/>
  <c r="K37" i="56"/>
  <c r="C38" i="56"/>
  <c r="F38" i="56"/>
  <c r="G38" i="56"/>
  <c r="I38" i="56"/>
  <c r="C39" i="56"/>
  <c r="F39" i="56"/>
  <c r="G39" i="56"/>
  <c r="J39" i="56"/>
  <c r="D39" i="56"/>
  <c r="K39" i="56"/>
  <c r="I39" i="56"/>
  <c r="C40" i="56"/>
  <c r="F40" i="56"/>
  <c r="G40" i="56"/>
  <c r="I40" i="56"/>
  <c r="J40" i="56"/>
  <c r="D40" i="56"/>
  <c r="K40" i="56"/>
  <c r="C41" i="56"/>
  <c r="F41" i="56"/>
  <c r="G41" i="56"/>
  <c r="J41" i="56"/>
  <c r="D41" i="56"/>
  <c r="K41" i="56"/>
  <c r="I41" i="56"/>
  <c r="C42" i="56"/>
  <c r="F42" i="56"/>
  <c r="G42" i="56"/>
  <c r="I42" i="56"/>
  <c r="C43" i="56"/>
  <c r="F43" i="56"/>
  <c r="G43" i="56"/>
  <c r="J43" i="56"/>
  <c r="D43" i="56"/>
  <c r="K43" i="56"/>
  <c r="C44" i="56"/>
  <c r="F44" i="56"/>
  <c r="G44" i="56"/>
  <c r="I44" i="56"/>
  <c r="C45" i="56"/>
  <c r="F45" i="56"/>
  <c r="G45" i="56"/>
  <c r="J45" i="56"/>
  <c r="D45" i="56"/>
  <c r="K45" i="56"/>
  <c r="C46" i="56"/>
  <c r="F46" i="56"/>
  <c r="G46" i="56"/>
  <c r="I46" i="56"/>
  <c r="C47" i="56"/>
  <c r="F47" i="56"/>
  <c r="G47" i="56"/>
  <c r="J47" i="56"/>
  <c r="D47" i="56"/>
  <c r="K47" i="56"/>
  <c r="I47" i="56"/>
  <c r="C48" i="56"/>
  <c r="F48" i="56"/>
  <c r="G48" i="56"/>
  <c r="I48" i="56"/>
  <c r="J48" i="56"/>
  <c r="D48" i="56"/>
  <c r="K48" i="56"/>
  <c r="C49" i="56"/>
  <c r="F49" i="56"/>
  <c r="G49" i="56"/>
  <c r="J49" i="56"/>
  <c r="D49" i="56"/>
  <c r="K49" i="56"/>
  <c r="I49" i="56"/>
  <c r="F8" i="58"/>
  <c r="G8" i="58"/>
  <c r="I8" i="58"/>
  <c r="F7" i="58"/>
  <c r="G7" i="58"/>
  <c r="J7" i="58"/>
  <c r="D7" i="58"/>
  <c r="F10" i="58"/>
  <c r="G10" i="58"/>
  <c r="J10" i="58"/>
  <c r="D10" i="58"/>
  <c r="F15" i="58"/>
  <c r="G15" i="58"/>
  <c r="I15" i="58"/>
  <c r="F13" i="58"/>
  <c r="G13" i="58"/>
  <c r="I13" i="58"/>
  <c r="F11" i="58"/>
  <c r="G11" i="58"/>
  <c r="J11" i="58"/>
  <c r="D11" i="58"/>
  <c r="K11" i="58"/>
  <c r="F12" i="58"/>
  <c r="G12" i="58"/>
  <c r="J12" i="58"/>
  <c r="D12" i="58"/>
  <c r="F16" i="58"/>
  <c r="G16" i="58"/>
  <c r="I16" i="58"/>
  <c r="F6" i="58"/>
  <c r="G6" i="58"/>
  <c r="I6" i="58"/>
  <c r="F9" i="58"/>
  <c r="G9" i="58"/>
  <c r="J9" i="58"/>
  <c r="D9" i="58"/>
  <c r="F17" i="58"/>
  <c r="G17" i="58"/>
  <c r="J17" i="58"/>
  <c r="D17" i="58"/>
  <c r="K17" i="58"/>
  <c r="C18" i="58"/>
  <c r="F18" i="58"/>
  <c r="G18" i="58"/>
  <c r="I18" i="58"/>
  <c r="C19" i="58"/>
  <c r="F19" i="58"/>
  <c r="G19" i="58"/>
  <c r="I19" i="58"/>
  <c r="C20" i="58"/>
  <c r="F20" i="58"/>
  <c r="G20" i="58"/>
  <c r="J20" i="58"/>
  <c r="D20" i="58"/>
  <c r="K20" i="58"/>
  <c r="C21" i="58"/>
  <c r="F21" i="58"/>
  <c r="G21" i="58"/>
  <c r="J21" i="58"/>
  <c r="D21" i="58"/>
  <c r="K21" i="58"/>
  <c r="I21" i="58"/>
  <c r="C22" i="58"/>
  <c r="F22" i="58"/>
  <c r="G22" i="58"/>
  <c r="I22" i="58"/>
  <c r="C23" i="58"/>
  <c r="F23" i="58"/>
  <c r="G23" i="58"/>
  <c r="I23" i="58"/>
  <c r="C24" i="58"/>
  <c r="F24" i="58"/>
  <c r="G24" i="58"/>
  <c r="J24" i="58"/>
  <c r="D24" i="58"/>
  <c r="K24" i="58"/>
  <c r="C25" i="58"/>
  <c r="F25" i="58"/>
  <c r="G25" i="58"/>
  <c r="J25" i="58"/>
  <c r="D25" i="58"/>
  <c r="K25" i="58"/>
  <c r="C26" i="58"/>
  <c r="F26" i="58"/>
  <c r="G26" i="58"/>
  <c r="I26" i="58"/>
  <c r="C27" i="58"/>
  <c r="F27" i="58"/>
  <c r="G27" i="58"/>
  <c r="I27" i="58"/>
  <c r="C28" i="58"/>
  <c r="F28" i="58"/>
  <c r="G28" i="58"/>
  <c r="J28" i="58"/>
  <c r="D28" i="58"/>
  <c r="K28" i="58"/>
  <c r="C29" i="58"/>
  <c r="F29" i="58"/>
  <c r="G29" i="58"/>
  <c r="J29" i="58"/>
  <c r="D29" i="58"/>
  <c r="K29" i="58"/>
  <c r="C30" i="58"/>
  <c r="F30" i="58"/>
  <c r="G30" i="58"/>
  <c r="I30" i="58"/>
  <c r="C31" i="58"/>
  <c r="F31" i="58"/>
  <c r="G31" i="58"/>
  <c r="I31" i="58"/>
  <c r="C32" i="58"/>
  <c r="F32" i="58"/>
  <c r="G32" i="58"/>
  <c r="J32" i="58"/>
  <c r="D32" i="58"/>
  <c r="K32" i="58"/>
  <c r="C33" i="58"/>
  <c r="F33" i="58"/>
  <c r="G33" i="58"/>
  <c r="J33" i="58"/>
  <c r="D33" i="58"/>
  <c r="K33" i="58"/>
  <c r="C34" i="58"/>
  <c r="F34" i="58"/>
  <c r="G34" i="58"/>
  <c r="I34" i="58"/>
  <c r="J34" i="58"/>
  <c r="D34" i="58"/>
  <c r="K34" i="58"/>
  <c r="C35" i="58"/>
  <c r="F35" i="58"/>
  <c r="G35" i="58"/>
  <c r="I35" i="58"/>
  <c r="C36" i="58"/>
  <c r="F36" i="58"/>
  <c r="G36" i="58"/>
  <c r="J36" i="58"/>
  <c r="D36" i="58"/>
  <c r="K36" i="58"/>
  <c r="C37" i="58"/>
  <c r="F37" i="58"/>
  <c r="G37" i="58"/>
  <c r="J37" i="58"/>
  <c r="D37" i="58"/>
  <c r="K37" i="58"/>
  <c r="C38" i="58"/>
  <c r="F38" i="58"/>
  <c r="G38" i="58"/>
  <c r="J38" i="58"/>
  <c r="D38" i="58"/>
  <c r="K38" i="58"/>
  <c r="C39" i="58"/>
  <c r="F39" i="58"/>
  <c r="G39" i="58"/>
  <c r="I39" i="58"/>
  <c r="C40" i="58"/>
  <c r="F40" i="58"/>
  <c r="G40" i="58"/>
  <c r="J40" i="58"/>
  <c r="D40" i="58"/>
  <c r="K40" i="58"/>
  <c r="C41" i="58"/>
  <c r="F41" i="58"/>
  <c r="G41" i="58"/>
  <c r="J41" i="58"/>
  <c r="D41" i="58"/>
  <c r="K41" i="58"/>
  <c r="C42" i="58"/>
  <c r="F42" i="58"/>
  <c r="G42" i="58"/>
  <c r="J42" i="58"/>
  <c r="D42" i="58"/>
  <c r="K42" i="58"/>
  <c r="C43" i="58"/>
  <c r="F43" i="58"/>
  <c r="G43" i="58"/>
  <c r="I43" i="58"/>
  <c r="C44" i="58"/>
  <c r="F44" i="58"/>
  <c r="G44" i="58"/>
  <c r="J44" i="58"/>
  <c r="D44" i="58"/>
  <c r="K44" i="58"/>
  <c r="C45" i="58"/>
  <c r="F45" i="58"/>
  <c r="G45" i="58"/>
  <c r="J45" i="58"/>
  <c r="D45" i="58"/>
  <c r="K45" i="58"/>
  <c r="C46" i="58"/>
  <c r="F46" i="58"/>
  <c r="G46" i="58"/>
  <c r="J46" i="58"/>
  <c r="D46" i="58"/>
  <c r="K46" i="58"/>
  <c r="C47" i="58"/>
  <c r="F47" i="58"/>
  <c r="G47" i="58"/>
  <c r="I47" i="58"/>
  <c r="C48" i="58"/>
  <c r="F48" i="58"/>
  <c r="G48" i="58"/>
  <c r="J48" i="58"/>
  <c r="D48" i="58"/>
  <c r="K48" i="58"/>
  <c r="C49" i="58"/>
  <c r="F49" i="58"/>
  <c r="G49" i="58"/>
  <c r="J49" i="58"/>
  <c r="D49" i="58"/>
  <c r="K49" i="58"/>
  <c r="I37" i="56"/>
  <c r="J36" i="56"/>
  <c r="D36" i="56"/>
  <c r="K36" i="56"/>
  <c r="I35" i="56"/>
  <c r="I27" i="56"/>
  <c r="I7" i="56"/>
  <c r="I12" i="56"/>
  <c r="I10" i="56"/>
  <c r="I9" i="56"/>
  <c r="I45" i="56"/>
  <c r="J44" i="56"/>
  <c r="D44" i="56"/>
  <c r="K44" i="56"/>
  <c r="I43" i="56"/>
  <c r="I29" i="56"/>
  <c r="I21" i="56"/>
  <c r="I14" i="56"/>
  <c r="I28" i="56"/>
  <c r="I24" i="56"/>
  <c r="I20" i="56"/>
  <c r="I16" i="56"/>
  <c r="I11" i="56"/>
  <c r="I6" i="56"/>
  <c r="J46" i="56"/>
  <c r="D46" i="56"/>
  <c r="K46" i="56"/>
  <c r="J38" i="56"/>
  <c r="D38" i="56"/>
  <c r="K38" i="56"/>
  <c r="J34" i="56"/>
  <c r="D34" i="56"/>
  <c r="K34" i="56"/>
  <c r="J30" i="56"/>
  <c r="D30" i="56"/>
  <c r="K30" i="56"/>
  <c r="J26" i="56"/>
  <c r="D26" i="56"/>
  <c r="K26" i="56"/>
  <c r="J22" i="56"/>
  <c r="D22" i="56"/>
  <c r="K22" i="56"/>
  <c r="J18" i="56"/>
  <c r="D18" i="56"/>
  <c r="K18" i="56"/>
  <c r="J8" i="56"/>
  <c r="D8" i="56"/>
  <c r="J13" i="56"/>
  <c r="D13" i="56"/>
  <c r="J42" i="56"/>
  <c r="D42" i="56"/>
  <c r="K42" i="56"/>
  <c r="J30" i="58"/>
  <c r="D30" i="58"/>
  <c r="K30" i="58"/>
  <c r="J18" i="58"/>
  <c r="D18" i="58"/>
  <c r="K18" i="58"/>
  <c r="I38" i="58"/>
  <c r="I37" i="58"/>
  <c r="I29" i="58"/>
  <c r="I49" i="58"/>
  <c r="I42" i="58"/>
  <c r="I41" i="58"/>
  <c r="I46" i="58"/>
  <c r="I45" i="58"/>
  <c r="I33" i="58"/>
  <c r="I25" i="58"/>
  <c r="I17" i="58"/>
  <c r="J16" i="58"/>
  <c r="D16" i="58"/>
  <c r="K16" i="58"/>
  <c r="I12" i="58"/>
  <c r="I10" i="58"/>
  <c r="J22" i="58"/>
  <c r="D22" i="58"/>
  <c r="K22" i="58"/>
  <c r="J26" i="58"/>
  <c r="D26" i="58"/>
  <c r="K26" i="58"/>
  <c r="J15" i="58"/>
  <c r="D15" i="58"/>
  <c r="K15" i="58"/>
  <c r="J47" i="58"/>
  <c r="D47" i="58"/>
  <c r="K47" i="58"/>
  <c r="J43" i="58"/>
  <c r="D43" i="58"/>
  <c r="K43" i="58"/>
  <c r="J39" i="58"/>
  <c r="D39" i="58"/>
  <c r="K39" i="58"/>
  <c r="J35" i="58"/>
  <c r="D35" i="58"/>
  <c r="K35" i="58"/>
  <c r="J31" i="58"/>
  <c r="D31" i="58"/>
  <c r="K31" i="58"/>
  <c r="I48" i="58"/>
  <c r="I44" i="58"/>
  <c r="I40" i="58"/>
  <c r="I36" i="58"/>
  <c r="I32" i="58"/>
  <c r="I28" i="58"/>
  <c r="I24" i="58"/>
  <c r="I20" i="58"/>
  <c r="I9" i="58"/>
  <c r="I11" i="58"/>
  <c r="I7" i="58"/>
  <c r="J27" i="58"/>
  <c r="D27" i="58"/>
  <c r="K27" i="58"/>
  <c r="J23" i="58"/>
  <c r="D23" i="58"/>
  <c r="K23" i="58"/>
  <c r="J19" i="58"/>
  <c r="D19" i="58"/>
  <c r="K19" i="58"/>
  <c r="J6" i="58"/>
  <c r="D6" i="58"/>
  <c r="J13" i="58"/>
  <c r="D13" i="58"/>
  <c r="J8" i="58"/>
  <c r="D8" i="58"/>
  <c r="K8" i="58"/>
  <c r="F15" i="55"/>
  <c r="G15" i="55"/>
  <c r="I15" i="55"/>
  <c r="F11" i="55"/>
  <c r="G11" i="55"/>
  <c r="J11" i="55"/>
  <c r="D11" i="55"/>
  <c r="F7" i="55"/>
  <c r="G7" i="55"/>
  <c r="J7" i="55"/>
  <c r="D7" i="55"/>
  <c r="F17" i="55"/>
  <c r="G17" i="55"/>
  <c r="I17" i="55"/>
  <c r="F14" i="55"/>
  <c r="G14" i="55"/>
  <c r="I14" i="55"/>
  <c r="F8" i="55"/>
  <c r="G8" i="55"/>
  <c r="J8" i="55"/>
  <c r="D8" i="55"/>
  <c r="F6" i="55"/>
  <c r="G6" i="55"/>
  <c r="I6" i="55"/>
  <c r="F9" i="55"/>
  <c r="G9" i="55"/>
  <c r="I9" i="55"/>
  <c r="F13" i="55"/>
  <c r="G13" i="55"/>
  <c r="I13" i="55"/>
  <c r="F16" i="55"/>
  <c r="G16" i="55"/>
  <c r="J16" i="55"/>
  <c r="D16" i="55"/>
  <c r="F12" i="55"/>
  <c r="G12" i="55"/>
  <c r="I12" i="55"/>
  <c r="J12" i="55"/>
  <c r="D12" i="55"/>
  <c r="C18" i="55"/>
  <c r="F18" i="55"/>
  <c r="G18" i="55"/>
  <c r="J18" i="55"/>
  <c r="D18" i="55"/>
  <c r="K18" i="55"/>
  <c r="C19" i="55"/>
  <c r="F19" i="55"/>
  <c r="G19" i="55"/>
  <c r="I19" i="55"/>
  <c r="C20" i="55"/>
  <c r="F20" i="55"/>
  <c r="G20" i="55"/>
  <c r="J20" i="55"/>
  <c r="D20" i="55"/>
  <c r="K20" i="55"/>
  <c r="C21" i="55"/>
  <c r="F21" i="55"/>
  <c r="G21" i="55"/>
  <c r="I21" i="55"/>
  <c r="J21" i="55"/>
  <c r="D21" i="55"/>
  <c r="K21" i="55"/>
  <c r="C22" i="55"/>
  <c r="F22" i="55"/>
  <c r="G22" i="55"/>
  <c r="J22" i="55"/>
  <c r="D22" i="55"/>
  <c r="K22" i="55"/>
  <c r="I22" i="55"/>
  <c r="C23" i="55"/>
  <c r="F23" i="55"/>
  <c r="G23" i="55"/>
  <c r="I23" i="55"/>
  <c r="C24" i="55"/>
  <c r="F24" i="55"/>
  <c r="G24" i="55"/>
  <c r="J24" i="55"/>
  <c r="D24" i="55"/>
  <c r="K24" i="55"/>
  <c r="C25" i="55"/>
  <c r="F25" i="55"/>
  <c r="G25" i="55"/>
  <c r="I25" i="55"/>
  <c r="J25" i="55"/>
  <c r="D25" i="55"/>
  <c r="K25" i="55"/>
  <c r="C26" i="55"/>
  <c r="F26" i="55"/>
  <c r="G26" i="55"/>
  <c r="I26" i="55"/>
  <c r="J26" i="55"/>
  <c r="D26" i="55"/>
  <c r="K26" i="55"/>
  <c r="C27" i="55"/>
  <c r="F27" i="55"/>
  <c r="G27" i="55"/>
  <c r="I27" i="55"/>
  <c r="C28" i="55"/>
  <c r="F28" i="55"/>
  <c r="G28" i="55"/>
  <c r="J28" i="55"/>
  <c r="D28" i="55"/>
  <c r="K28" i="55"/>
  <c r="C29" i="55"/>
  <c r="F29" i="55"/>
  <c r="G29" i="55"/>
  <c r="I29" i="55"/>
  <c r="C30" i="55"/>
  <c r="F30" i="55"/>
  <c r="G30" i="55"/>
  <c r="I30" i="55"/>
  <c r="C31" i="55"/>
  <c r="F31" i="55"/>
  <c r="G31" i="55"/>
  <c r="I31" i="55"/>
  <c r="C32" i="55"/>
  <c r="F32" i="55"/>
  <c r="G32" i="55"/>
  <c r="J32" i="55"/>
  <c r="D32" i="55"/>
  <c r="K32" i="55"/>
  <c r="C33" i="55"/>
  <c r="F33" i="55"/>
  <c r="G33" i="55"/>
  <c r="I33" i="55"/>
  <c r="C34" i="55"/>
  <c r="F34" i="55"/>
  <c r="G34" i="55"/>
  <c r="J34" i="55"/>
  <c r="D34" i="55"/>
  <c r="K34" i="55"/>
  <c r="C35" i="55"/>
  <c r="F35" i="55"/>
  <c r="G35" i="55"/>
  <c r="I35" i="55"/>
  <c r="C36" i="55"/>
  <c r="F36" i="55"/>
  <c r="G36" i="55"/>
  <c r="J36" i="55"/>
  <c r="D36" i="55"/>
  <c r="K36" i="55"/>
  <c r="C37" i="55"/>
  <c r="F37" i="55"/>
  <c r="G37" i="55"/>
  <c r="I37" i="55"/>
  <c r="J37" i="55"/>
  <c r="D37" i="55"/>
  <c r="K37" i="55"/>
  <c r="C38" i="55"/>
  <c r="F38" i="55"/>
  <c r="G38" i="55"/>
  <c r="J38" i="55"/>
  <c r="D38" i="55"/>
  <c r="K38" i="55"/>
  <c r="I38" i="55"/>
  <c r="C39" i="55"/>
  <c r="F39" i="55"/>
  <c r="G39" i="55"/>
  <c r="I39" i="55"/>
  <c r="C40" i="55"/>
  <c r="F40" i="55"/>
  <c r="G40" i="55"/>
  <c r="J40" i="55"/>
  <c r="D40" i="55"/>
  <c r="K40" i="55"/>
  <c r="C41" i="55"/>
  <c r="F41" i="55"/>
  <c r="G41" i="55"/>
  <c r="I41" i="55"/>
  <c r="J41" i="55"/>
  <c r="D41" i="55"/>
  <c r="K41" i="55"/>
  <c r="C42" i="55"/>
  <c r="F42" i="55"/>
  <c r="G42" i="55"/>
  <c r="I42" i="55"/>
  <c r="J42" i="55"/>
  <c r="D42" i="55"/>
  <c r="K42" i="55"/>
  <c r="C43" i="55"/>
  <c r="F43" i="55"/>
  <c r="G43" i="55"/>
  <c r="I43" i="55"/>
  <c r="C44" i="55"/>
  <c r="F44" i="55"/>
  <c r="G44" i="55"/>
  <c r="J44" i="55"/>
  <c r="D44" i="55"/>
  <c r="K44" i="55"/>
  <c r="C45" i="55"/>
  <c r="F45" i="55"/>
  <c r="G45" i="55"/>
  <c r="I45" i="55"/>
  <c r="C46" i="55"/>
  <c r="F46" i="55"/>
  <c r="G46" i="55"/>
  <c r="I46" i="55"/>
  <c r="C47" i="55"/>
  <c r="F47" i="55"/>
  <c r="G47" i="55"/>
  <c r="I47" i="55"/>
  <c r="C48" i="55"/>
  <c r="F48" i="55"/>
  <c r="G48" i="55"/>
  <c r="J48" i="55"/>
  <c r="D48" i="55"/>
  <c r="K48" i="55"/>
  <c r="C49" i="55"/>
  <c r="F49" i="55"/>
  <c r="G49" i="55"/>
  <c r="I49" i="55"/>
  <c r="I34" i="55"/>
  <c r="J33" i="55"/>
  <c r="D33" i="55"/>
  <c r="K33" i="55"/>
  <c r="I18" i="55"/>
  <c r="J6" i="55"/>
  <c r="D6" i="55"/>
  <c r="J30" i="55"/>
  <c r="D30" i="55"/>
  <c r="K30" i="55"/>
  <c r="J49" i="55"/>
  <c r="D49" i="55"/>
  <c r="K49" i="55"/>
  <c r="J46" i="55"/>
  <c r="D46" i="55"/>
  <c r="K46" i="55"/>
  <c r="I48" i="55"/>
  <c r="J45" i="55"/>
  <c r="D45" i="55"/>
  <c r="K45" i="55"/>
  <c r="J29" i="55"/>
  <c r="D29" i="55"/>
  <c r="K29" i="55"/>
  <c r="J9" i="55"/>
  <c r="D9" i="55"/>
  <c r="J17" i="55"/>
  <c r="D17" i="55"/>
  <c r="I7" i="55"/>
  <c r="I8" i="55"/>
  <c r="I44" i="55"/>
  <c r="I40" i="55"/>
  <c r="I36" i="55"/>
  <c r="I32" i="55"/>
  <c r="I28" i="55"/>
  <c r="I24" i="55"/>
  <c r="I20" i="55"/>
  <c r="I16" i="55"/>
  <c r="I11" i="55"/>
  <c r="J47" i="55"/>
  <c r="D47" i="55"/>
  <c r="K47" i="55"/>
  <c r="J43" i="55"/>
  <c r="D43" i="55"/>
  <c r="K43" i="55"/>
  <c r="J39" i="55"/>
  <c r="D39" i="55"/>
  <c r="K39" i="55"/>
  <c r="J35" i="55"/>
  <c r="D35" i="55"/>
  <c r="K35" i="55"/>
  <c r="J31" i="55"/>
  <c r="D31" i="55"/>
  <c r="K31" i="55"/>
  <c r="J27" i="55"/>
  <c r="D27" i="55"/>
  <c r="K27" i="55"/>
  <c r="J23" i="55"/>
  <c r="D23" i="55"/>
  <c r="K23" i="55"/>
  <c r="J19" i="55"/>
  <c r="D19" i="55"/>
  <c r="K19" i="55"/>
  <c r="J13" i="55"/>
  <c r="D13" i="55"/>
  <c r="J14" i="55"/>
  <c r="D14" i="55"/>
  <c r="J15" i="55"/>
  <c r="D15" i="55"/>
  <c r="I50" i="65"/>
  <c r="G50" i="65"/>
  <c r="J50" i="65"/>
  <c r="D50" i="65"/>
  <c r="K50" i="65"/>
  <c r="F50" i="65"/>
  <c r="C50" i="65"/>
  <c r="G49" i="65"/>
  <c r="J49" i="65"/>
  <c r="D49" i="65"/>
  <c r="K49" i="65"/>
  <c r="F49" i="65"/>
  <c r="C49" i="65"/>
  <c r="J48" i="65"/>
  <c r="I48" i="65"/>
  <c r="G48" i="65"/>
  <c r="F48" i="65"/>
  <c r="D48" i="65"/>
  <c r="K48" i="65"/>
  <c r="C48" i="65"/>
  <c r="G47" i="65"/>
  <c r="J47" i="65"/>
  <c r="D47" i="65"/>
  <c r="K47" i="65"/>
  <c r="F47" i="65"/>
  <c r="C47" i="65"/>
  <c r="I46" i="65"/>
  <c r="G46" i="65"/>
  <c r="J46" i="65"/>
  <c r="D46" i="65"/>
  <c r="K46" i="65"/>
  <c r="F46" i="65"/>
  <c r="C46" i="65"/>
  <c r="G45" i="65"/>
  <c r="J45" i="65"/>
  <c r="D45" i="65"/>
  <c r="K45" i="65"/>
  <c r="F45" i="65"/>
  <c r="C45" i="65"/>
  <c r="J44" i="65"/>
  <c r="I44" i="65"/>
  <c r="G44" i="65"/>
  <c r="F44" i="65"/>
  <c r="D44" i="65"/>
  <c r="K44" i="65"/>
  <c r="C44" i="65"/>
  <c r="G43" i="65"/>
  <c r="I43" i="65"/>
  <c r="F43" i="65"/>
  <c r="C43" i="65"/>
  <c r="G42" i="65"/>
  <c r="J42" i="65"/>
  <c r="D42" i="65"/>
  <c r="K42" i="65"/>
  <c r="F42" i="65"/>
  <c r="C42" i="65"/>
  <c r="G41" i="65"/>
  <c r="J41" i="65"/>
  <c r="D41" i="65"/>
  <c r="K41" i="65"/>
  <c r="F41" i="65"/>
  <c r="C41" i="65"/>
  <c r="G40" i="65"/>
  <c r="I40" i="65"/>
  <c r="F40" i="65"/>
  <c r="C40" i="65"/>
  <c r="G39" i="65"/>
  <c r="I39" i="65"/>
  <c r="F39" i="65"/>
  <c r="C39" i="65"/>
  <c r="I38" i="65"/>
  <c r="G38" i="65"/>
  <c r="J38" i="65"/>
  <c r="D38" i="65"/>
  <c r="K38" i="65"/>
  <c r="F38" i="65"/>
  <c r="C38" i="65"/>
  <c r="G37" i="65"/>
  <c r="J37" i="65"/>
  <c r="D37" i="65"/>
  <c r="K37" i="65"/>
  <c r="F37" i="65"/>
  <c r="C37" i="65"/>
  <c r="J36" i="65"/>
  <c r="I36" i="65"/>
  <c r="G36" i="65"/>
  <c r="F36" i="65"/>
  <c r="D36" i="65"/>
  <c r="K36" i="65"/>
  <c r="C36" i="65"/>
  <c r="G35" i="65"/>
  <c r="I35" i="65"/>
  <c r="F35" i="65"/>
  <c r="C35" i="65"/>
  <c r="G34" i="65"/>
  <c r="J34" i="65"/>
  <c r="D34" i="65"/>
  <c r="K34" i="65"/>
  <c r="F34" i="65"/>
  <c r="C34" i="65"/>
  <c r="G33" i="65"/>
  <c r="J33" i="65"/>
  <c r="D33" i="65"/>
  <c r="K33" i="65"/>
  <c r="F33" i="65"/>
  <c r="C33" i="65"/>
  <c r="J32" i="65"/>
  <c r="G32" i="65"/>
  <c r="I32" i="65"/>
  <c r="F32" i="65"/>
  <c r="D32" i="65"/>
  <c r="K32" i="65"/>
  <c r="C32" i="65"/>
  <c r="G31" i="65"/>
  <c r="I31" i="65"/>
  <c r="F31" i="65"/>
  <c r="C31" i="65"/>
  <c r="G30" i="65"/>
  <c r="J30" i="65"/>
  <c r="D30" i="65"/>
  <c r="K30" i="65"/>
  <c r="F30" i="65"/>
  <c r="C30" i="65"/>
  <c r="G29" i="65"/>
  <c r="J29" i="65"/>
  <c r="D29" i="65"/>
  <c r="K29" i="65"/>
  <c r="F29" i="65"/>
  <c r="C29" i="65"/>
  <c r="G28" i="65"/>
  <c r="I28" i="65"/>
  <c r="F28" i="65"/>
  <c r="C28" i="65"/>
  <c r="G27" i="65"/>
  <c r="I27" i="65"/>
  <c r="F27" i="65"/>
  <c r="C27" i="65"/>
  <c r="G26" i="65"/>
  <c r="J26" i="65"/>
  <c r="D26" i="65"/>
  <c r="K26" i="65"/>
  <c r="F26" i="65"/>
  <c r="C26" i="65"/>
  <c r="G25" i="65"/>
  <c r="J25" i="65"/>
  <c r="D25" i="65"/>
  <c r="K25" i="65"/>
  <c r="F25" i="65"/>
  <c r="C25" i="65"/>
  <c r="G24" i="65"/>
  <c r="J24" i="65"/>
  <c r="D24" i="65"/>
  <c r="K24" i="65"/>
  <c r="F24" i="65"/>
  <c r="C24" i="65"/>
  <c r="G23" i="65"/>
  <c r="I23" i="65"/>
  <c r="F23" i="65"/>
  <c r="C23" i="65"/>
  <c r="I22" i="65"/>
  <c r="G22" i="65"/>
  <c r="J22" i="65"/>
  <c r="D22" i="65"/>
  <c r="K22" i="65"/>
  <c r="F22" i="65"/>
  <c r="C22" i="65"/>
  <c r="G21" i="65"/>
  <c r="J21" i="65"/>
  <c r="D21" i="65"/>
  <c r="K21" i="65"/>
  <c r="F21" i="65"/>
  <c r="C21" i="65"/>
  <c r="G11" i="65"/>
  <c r="J11" i="65"/>
  <c r="F11" i="65"/>
  <c r="G12" i="65"/>
  <c r="J12" i="65"/>
  <c r="F12" i="65"/>
  <c r="G19" i="65"/>
  <c r="J19" i="65"/>
  <c r="F19" i="65"/>
  <c r="G7" i="65"/>
  <c r="J7" i="65"/>
  <c r="F7" i="65"/>
  <c r="G17" i="65"/>
  <c r="J17" i="65"/>
  <c r="F17" i="65"/>
  <c r="G13" i="65"/>
  <c r="I13" i="65"/>
  <c r="F13" i="65"/>
  <c r="G10" i="65"/>
  <c r="J10" i="65"/>
  <c r="D10" i="65"/>
  <c r="K10" i="65"/>
  <c r="F10" i="65"/>
  <c r="G14" i="65"/>
  <c r="J14" i="65"/>
  <c r="F14" i="65"/>
  <c r="G16" i="65"/>
  <c r="I16" i="65"/>
  <c r="F16" i="65"/>
  <c r="G20" i="65"/>
  <c r="J20" i="65"/>
  <c r="F20" i="65"/>
  <c r="G6" i="65"/>
  <c r="J6" i="65"/>
  <c r="F6" i="65"/>
  <c r="G15" i="65"/>
  <c r="J15" i="65"/>
  <c r="F15" i="65"/>
  <c r="G9" i="65"/>
  <c r="J9" i="65"/>
  <c r="D9" i="65"/>
  <c r="K9" i="65"/>
  <c r="F9" i="65"/>
  <c r="G8" i="65"/>
  <c r="J8" i="65"/>
  <c r="F8" i="65"/>
  <c r="G18" i="65"/>
  <c r="J18" i="65"/>
  <c r="F18" i="65"/>
  <c r="I17" i="65"/>
  <c r="I8" i="65"/>
  <c r="I19" i="65"/>
  <c r="J28" i="65"/>
  <c r="D28" i="65"/>
  <c r="K28" i="65"/>
  <c r="I34" i="65"/>
  <c r="J35" i="65"/>
  <c r="D35" i="65"/>
  <c r="K35" i="65"/>
  <c r="J40" i="65"/>
  <c r="D40" i="65"/>
  <c r="K40" i="65"/>
  <c r="J43" i="65"/>
  <c r="D43" i="65"/>
  <c r="K43" i="65"/>
  <c r="I11" i="65"/>
  <c r="I26" i="65"/>
  <c r="J27" i="65"/>
  <c r="D27" i="65"/>
  <c r="K27" i="65"/>
  <c r="J39" i="65"/>
  <c r="D39" i="65"/>
  <c r="K39" i="65"/>
  <c r="I12" i="65"/>
  <c r="I30" i="65"/>
  <c r="J31" i="65"/>
  <c r="D31" i="65"/>
  <c r="K31" i="65"/>
  <c r="I42" i="65"/>
  <c r="J23" i="65"/>
  <c r="D23" i="65"/>
  <c r="K23" i="65"/>
  <c r="I24" i="65"/>
  <c r="J13" i="65"/>
  <c r="J16" i="65"/>
  <c r="I20" i="65"/>
  <c r="I9" i="65"/>
  <c r="I47" i="65"/>
  <c r="I6" i="65"/>
  <c r="I18" i="65"/>
  <c r="I10" i="65"/>
  <c r="I15" i="65"/>
  <c r="I14" i="65"/>
  <c r="I7" i="65"/>
  <c r="I21" i="65"/>
  <c r="I25" i="65"/>
  <c r="I29" i="65"/>
  <c r="I33" i="65"/>
  <c r="I37" i="65"/>
  <c r="I41" i="65"/>
  <c r="I45" i="65"/>
  <c r="I49" i="65"/>
  <c r="I50" i="64"/>
  <c r="G50" i="64"/>
  <c r="J50" i="64"/>
  <c r="D50" i="64"/>
  <c r="K50" i="64"/>
  <c r="F50" i="64"/>
  <c r="C50" i="64"/>
  <c r="G49" i="64"/>
  <c r="J49" i="64"/>
  <c r="D49" i="64"/>
  <c r="K49" i="64"/>
  <c r="F49" i="64"/>
  <c r="C49" i="64"/>
  <c r="G48" i="64"/>
  <c r="I48" i="64"/>
  <c r="F48" i="64"/>
  <c r="C48" i="64"/>
  <c r="G47" i="64"/>
  <c r="I47" i="64"/>
  <c r="F47" i="64"/>
  <c r="C47" i="64"/>
  <c r="I46" i="64"/>
  <c r="G46" i="64"/>
  <c r="J46" i="64"/>
  <c r="D46" i="64"/>
  <c r="K46" i="64"/>
  <c r="F46" i="64"/>
  <c r="C46" i="64"/>
  <c r="G45" i="64"/>
  <c r="J45" i="64"/>
  <c r="D45" i="64"/>
  <c r="K45" i="64"/>
  <c r="F45" i="64"/>
  <c r="C45" i="64"/>
  <c r="G44" i="64"/>
  <c r="I44" i="64"/>
  <c r="F44" i="64"/>
  <c r="C44" i="64"/>
  <c r="G43" i="64"/>
  <c r="I43" i="64"/>
  <c r="F43" i="64"/>
  <c r="C43" i="64"/>
  <c r="I42" i="64"/>
  <c r="G42" i="64"/>
  <c r="J42" i="64"/>
  <c r="D42" i="64"/>
  <c r="K42" i="64"/>
  <c r="F42" i="64"/>
  <c r="C42" i="64"/>
  <c r="G41" i="64"/>
  <c r="J41" i="64"/>
  <c r="D41" i="64"/>
  <c r="K41" i="64"/>
  <c r="F41" i="64"/>
  <c r="C41" i="64"/>
  <c r="G40" i="64"/>
  <c r="I40" i="64"/>
  <c r="F40" i="64"/>
  <c r="C40" i="64"/>
  <c r="G39" i="64"/>
  <c r="I39" i="64"/>
  <c r="F39" i="64"/>
  <c r="C39" i="64"/>
  <c r="I38" i="64"/>
  <c r="G38" i="64"/>
  <c r="J38" i="64"/>
  <c r="D38" i="64"/>
  <c r="K38" i="64"/>
  <c r="F38" i="64"/>
  <c r="C38" i="64"/>
  <c r="G37" i="64"/>
  <c r="J37" i="64"/>
  <c r="D37" i="64"/>
  <c r="K37" i="64"/>
  <c r="F37" i="64"/>
  <c r="C37" i="64"/>
  <c r="G36" i="64"/>
  <c r="I36" i="64"/>
  <c r="F36" i="64"/>
  <c r="C36" i="64"/>
  <c r="G35" i="64"/>
  <c r="I35" i="64"/>
  <c r="F35" i="64"/>
  <c r="C35" i="64"/>
  <c r="I34" i="64"/>
  <c r="G34" i="64"/>
  <c r="J34" i="64"/>
  <c r="D34" i="64"/>
  <c r="K34" i="64"/>
  <c r="F34" i="64"/>
  <c r="C34" i="64"/>
  <c r="G33" i="64"/>
  <c r="J33" i="64"/>
  <c r="D33" i="64"/>
  <c r="K33" i="64"/>
  <c r="F33" i="64"/>
  <c r="C33" i="64"/>
  <c r="G32" i="64"/>
  <c r="I32" i="64"/>
  <c r="F32" i="64"/>
  <c r="C32" i="64"/>
  <c r="G31" i="64"/>
  <c r="I31" i="64"/>
  <c r="F31" i="64"/>
  <c r="C31" i="64"/>
  <c r="I30" i="64"/>
  <c r="G30" i="64"/>
  <c r="J30" i="64"/>
  <c r="D30" i="64"/>
  <c r="K30" i="64"/>
  <c r="F30" i="64"/>
  <c r="C30" i="64"/>
  <c r="G29" i="64"/>
  <c r="J29" i="64"/>
  <c r="D29" i="64"/>
  <c r="K29" i="64"/>
  <c r="F29" i="64"/>
  <c r="C29" i="64"/>
  <c r="G28" i="64"/>
  <c r="I28" i="64"/>
  <c r="F28" i="64"/>
  <c r="C28" i="64"/>
  <c r="G27" i="64"/>
  <c r="I27" i="64"/>
  <c r="F27" i="64"/>
  <c r="C27" i="64"/>
  <c r="I26" i="64"/>
  <c r="G26" i="64"/>
  <c r="J26" i="64"/>
  <c r="D26" i="64"/>
  <c r="K26" i="64"/>
  <c r="F26" i="64"/>
  <c r="C26" i="64"/>
  <c r="G25" i="64"/>
  <c r="J25" i="64"/>
  <c r="D25" i="64"/>
  <c r="K25" i="64"/>
  <c r="F25" i="64"/>
  <c r="C25" i="64"/>
  <c r="G24" i="64"/>
  <c r="I24" i="64"/>
  <c r="F24" i="64"/>
  <c r="C24" i="64"/>
  <c r="G23" i="64"/>
  <c r="I23" i="64"/>
  <c r="F23" i="64"/>
  <c r="C23" i="64"/>
  <c r="G22" i="64"/>
  <c r="J22" i="64"/>
  <c r="D22" i="64"/>
  <c r="K22" i="64"/>
  <c r="F22" i="64"/>
  <c r="C22" i="64"/>
  <c r="G21" i="64"/>
  <c r="J21" i="64"/>
  <c r="D21" i="64"/>
  <c r="K21" i="64"/>
  <c r="F21" i="64"/>
  <c r="C21" i="64"/>
  <c r="G20" i="64"/>
  <c r="I20" i="64"/>
  <c r="F20" i="64"/>
  <c r="C20" i="64"/>
  <c r="G9" i="64"/>
  <c r="I9" i="64"/>
  <c r="F9" i="64"/>
  <c r="J11" i="64"/>
  <c r="G11" i="64"/>
  <c r="I11" i="64"/>
  <c r="F11" i="64"/>
  <c r="G14" i="64"/>
  <c r="J14" i="64"/>
  <c r="F14" i="64"/>
  <c r="G19" i="64"/>
  <c r="I19" i="64"/>
  <c r="F19" i="64"/>
  <c r="G17" i="64"/>
  <c r="I17" i="64"/>
  <c r="F17" i="64"/>
  <c r="G16" i="64"/>
  <c r="J16" i="64"/>
  <c r="F16" i="64"/>
  <c r="G13" i="64"/>
  <c r="J13" i="64"/>
  <c r="D13" i="64"/>
  <c r="K13" i="64"/>
  <c r="F13" i="64"/>
  <c r="G8" i="64"/>
  <c r="I8" i="64"/>
  <c r="F8" i="64"/>
  <c r="J12" i="64"/>
  <c r="G12" i="64"/>
  <c r="I12" i="64"/>
  <c r="F12" i="64"/>
  <c r="G6" i="64"/>
  <c r="I6" i="64"/>
  <c r="F6" i="64"/>
  <c r="G7" i="64"/>
  <c r="J7" i="64"/>
  <c r="F7" i="64"/>
  <c r="G18" i="64"/>
  <c r="I18" i="64"/>
  <c r="F18" i="64"/>
  <c r="G10" i="64"/>
  <c r="I10" i="64"/>
  <c r="F10" i="64"/>
  <c r="G15" i="64"/>
  <c r="I15" i="64"/>
  <c r="F15" i="64"/>
  <c r="G50" i="63"/>
  <c r="J50" i="63"/>
  <c r="D50" i="63"/>
  <c r="K50" i="63"/>
  <c r="F50" i="63"/>
  <c r="C50" i="63"/>
  <c r="I49" i="63"/>
  <c r="G49" i="63"/>
  <c r="J49" i="63"/>
  <c r="D49" i="63"/>
  <c r="K49" i="63"/>
  <c r="F49" i="63"/>
  <c r="C49" i="63"/>
  <c r="J48" i="63"/>
  <c r="G48" i="63"/>
  <c r="I48" i="63"/>
  <c r="F48" i="63"/>
  <c r="D48" i="63"/>
  <c r="K48" i="63"/>
  <c r="C48" i="63"/>
  <c r="G47" i="63"/>
  <c r="J47" i="63"/>
  <c r="D47" i="63"/>
  <c r="K47" i="63"/>
  <c r="F47" i="63"/>
  <c r="C47" i="63"/>
  <c r="G46" i="63"/>
  <c r="J46" i="63"/>
  <c r="D46" i="63"/>
  <c r="K46" i="63"/>
  <c r="F46" i="63"/>
  <c r="C46" i="63"/>
  <c r="G45" i="63"/>
  <c r="I45" i="63"/>
  <c r="F45" i="63"/>
  <c r="C45" i="63"/>
  <c r="J44" i="63"/>
  <c r="I44" i="63"/>
  <c r="G44" i="63"/>
  <c r="F44" i="63"/>
  <c r="D44" i="63"/>
  <c r="K44" i="63"/>
  <c r="C44" i="63"/>
  <c r="G43" i="63"/>
  <c r="J43" i="63"/>
  <c r="D43" i="63"/>
  <c r="K43" i="63"/>
  <c r="F43" i="63"/>
  <c r="C43" i="63"/>
  <c r="G42" i="63"/>
  <c r="J42" i="63"/>
  <c r="D42" i="63"/>
  <c r="K42" i="63"/>
  <c r="F42" i="63"/>
  <c r="C42" i="63"/>
  <c r="G41" i="63"/>
  <c r="J41" i="63"/>
  <c r="D41" i="63"/>
  <c r="K41" i="63"/>
  <c r="F41" i="63"/>
  <c r="C41" i="63"/>
  <c r="J40" i="63"/>
  <c r="I40" i="63"/>
  <c r="G40" i="63"/>
  <c r="F40" i="63"/>
  <c r="D40" i="63"/>
  <c r="K40" i="63"/>
  <c r="C40" i="63"/>
  <c r="I39" i="63"/>
  <c r="G39" i="63"/>
  <c r="J39" i="63"/>
  <c r="D39" i="63"/>
  <c r="K39" i="63"/>
  <c r="F39" i="63"/>
  <c r="C39" i="63"/>
  <c r="G38" i="63"/>
  <c r="J38" i="63"/>
  <c r="D38" i="63"/>
  <c r="K38" i="63"/>
  <c r="F38" i="63"/>
  <c r="C38" i="63"/>
  <c r="J37" i="63"/>
  <c r="I37" i="63"/>
  <c r="G37" i="63"/>
  <c r="F37" i="63"/>
  <c r="D37" i="63"/>
  <c r="K37" i="63"/>
  <c r="C37" i="63"/>
  <c r="G36" i="63"/>
  <c r="I36" i="63"/>
  <c r="F36" i="63"/>
  <c r="C36" i="63"/>
  <c r="G35" i="63"/>
  <c r="J35" i="63"/>
  <c r="D35" i="63"/>
  <c r="K35" i="63"/>
  <c r="F35" i="63"/>
  <c r="C35" i="63"/>
  <c r="G34" i="63"/>
  <c r="J34" i="63"/>
  <c r="D34" i="63"/>
  <c r="K34" i="63"/>
  <c r="F34" i="63"/>
  <c r="C34" i="63"/>
  <c r="G33" i="63"/>
  <c r="I33" i="63"/>
  <c r="F33" i="63"/>
  <c r="C33" i="63"/>
  <c r="J32" i="63"/>
  <c r="D32" i="63"/>
  <c r="K32" i="63"/>
  <c r="I32" i="63"/>
  <c r="G32" i="63"/>
  <c r="F32" i="63"/>
  <c r="C32" i="63"/>
  <c r="I31" i="63"/>
  <c r="G31" i="63"/>
  <c r="J31" i="63"/>
  <c r="D31" i="63"/>
  <c r="K31" i="63"/>
  <c r="F31" i="63"/>
  <c r="C31" i="63"/>
  <c r="G30" i="63"/>
  <c r="J30" i="63"/>
  <c r="D30" i="63"/>
  <c r="K30" i="63"/>
  <c r="F30" i="63"/>
  <c r="C30" i="63"/>
  <c r="J29" i="63"/>
  <c r="I29" i="63"/>
  <c r="G29" i="63"/>
  <c r="F29" i="63"/>
  <c r="D29" i="63"/>
  <c r="K29" i="63"/>
  <c r="C29" i="63"/>
  <c r="G28" i="63"/>
  <c r="I28" i="63"/>
  <c r="F28" i="63"/>
  <c r="C28" i="63"/>
  <c r="G27" i="63"/>
  <c r="J27" i="63"/>
  <c r="D27" i="63"/>
  <c r="K27" i="63"/>
  <c r="F27" i="63"/>
  <c r="C27" i="63"/>
  <c r="G16" i="63"/>
  <c r="J16" i="63"/>
  <c r="D16" i="63"/>
  <c r="K16" i="63"/>
  <c r="F16" i="63"/>
  <c r="I12" i="63"/>
  <c r="G12" i="63"/>
  <c r="J12" i="63"/>
  <c r="F12" i="63"/>
  <c r="G17" i="63"/>
  <c r="J17" i="63"/>
  <c r="D17" i="63"/>
  <c r="K17" i="63"/>
  <c r="F17" i="63"/>
  <c r="G8" i="63"/>
  <c r="J8" i="63"/>
  <c r="D8" i="63"/>
  <c r="K8" i="63"/>
  <c r="F8" i="63"/>
  <c r="G11" i="63"/>
  <c r="J11" i="63"/>
  <c r="F11" i="63"/>
  <c r="G6" i="63"/>
  <c r="J6" i="63"/>
  <c r="F6" i="63"/>
  <c r="I26" i="63"/>
  <c r="G26" i="63"/>
  <c r="J26" i="63"/>
  <c r="D26" i="63"/>
  <c r="K26" i="63"/>
  <c r="F26" i="63"/>
  <c r="C26" i="63"/>
  <c r="I15" i="63"/>
  <c r="G15" i="63"/>
  <c r="J15" i="63"/>
  <c r="D15" i="63"/>
  <c r="K15" i="63"/>
  <c r="F15" i="63"/>
  <c r="G19" i="63"/>
  <c r="J19" i="63"/>
  <c r="F19" i="63"/>
  <c r="G25" i="63"/>
  <c r="I25" i="63"/>
  <c r="F25" i="63"/>
  <c r="I23" i="63"/>
  <c r="G23" i="63"/>
  <c r="J23" i="63"/>
  <c r="F23" i="63"/>
  <c r="G18" i="63"/>
  <c r="J18" i="63"/>
  <c r="F18" i="63"/>
  <c r="G20" i="63"/>
  <c r="J20" i="63"/>
  <c r="F20" i="63"/>
  <c r="G22" i="63"/>
  <c r="J22" i="63"/>
  <c r="F22" i="63"/>
  <c r="G24" i="63"/>
  <c r="J24" i="63"/>
  <c r="F24" i="63"/>
  <c r="G14" i="63"/>
  <c r="J14" i="63"/>
  <c r="D14" i="63"/>
  <c r="K14" i="63"/>
  <c r="F14" i="63"/>
  <c r="G13" i="63"/>
  <c r="J13" i="63"/>
  <c r="F13" i="63"/>
  <c r="G10" i="63"/>
  <c r="I10" i="63"/>
  <c r="F10" i="63"/>
  <c r="G9" i="63"/>
  <c r="J9" i="63"/>
  <c r="F9" i="63"/>
  <c r="G7" i="63"/>
  <c r="J7" i="63"/>
  <c r="F7" i="63"/>
  <c r="G21" i="63"/>
  <c r="J21" i="63"/>
  <c r="F21" i="63"/>
  <c r="J6" i="64"/>
  <c r="D6" i="64"/>
  <c r="K6" i="64"/>
  <c r="J10" i="64"/>
  <c r="I16" i="64"/>
  <c r="J17" i="64"/>
  <c r="I22" i="64"/>
  <c r="J27" i="64"/>
  <c r="D27" i="64"/>
  <c r="K27" i="64"/>
  <c r="J31" i="64"/>
  <c r="D31" i="64"/>
  <c r="K31" i="64"/>
  <c r="J35" i="64"/>
  <c r="D35" i="64"/>
  <c r="K35" i="64"/>
  <c r="J39" i="64"/>
  <c r="D39" i="64"/>
  <c r="K39" i="64"/>
  <c r="J43" i="64"/>
  <c r="D43" i="64"/>
  <c r="K43" i="64"/>
  <c r="J47" i="64"/>
  <c r="D47" i="64"/>
  <c r="K47" i="64"/>
  <c r="D17" i="65"/>
  <c r="K17" i="65"/>
  <c r="D13" i="65"/>
  <c r="K13" i="65"/>
  <c r="D14" i="65"/>
  <c r="K14" i="65"/>
  <c r="D12" i="65"/>
  <c r="K12" i="65"/>
  <c r="D19" i="65"/>
  <c r="K19" i="65"/>
  <c r="D16" i="65"/>
  <c r="K16" i="65"/>
  <c r="D7" i="65"/>
  <c r="K7" i="65"/>
  <c r="D11" i="65"/>
  <c r="K11" i="65"/>
  <c r="I18" i="63"/>
  <c r="I24" i="63"/>
  <c r="I6" i="63"/>
  <c r="J28" i="63"/>
  <c r="D28" i="63"/>
  <c r="K28" i="63"/>
  <c r="J33" i="63"/>
  <c r="D33" i="63"/>
  <c r="K33" i="63"/>
  <c r="J36" i="63"/>
  <c r="D36" i="63"/>
  <c r="K36" i="63"/>
  <c r="I41" i="63"/>
  <c r="I43" i="63"/>
  <c r="J45" i="63"/>
  <c r="D45" i="63"/>
  <c r="K45" i="63"/>
  <c r="I27" i="63"/>
  <c r="I35" i="63"/>
  <c r="I47" i="63"/>
  <c r="I17" i="63"/>
  <c r="I8" i="63"/>
  <c r="J25" i="63"/>
  <c r="I22" i="63"/>
  <c r="I14" i="63"/>
  <c r="J10" i="63"/>
  <c r="D19" i="63"/>
  <c r="K19" i="63"/>
  <c r="I9" i="63"/>
  <c r="I7" i="63"/>
  <c r="J23" i="64"/>
  <c r="D23" i="64"/>
  <c r="K23" i="64"/>
  <c r="J9" i="64"/>
  <c r="J15" i="64"/>
  <c r="D11" i="64"/>
  <c r="K11" i="64"/>
  <c r="C12" i="65"/>
  <c r="C11" i="65"/>
  <c r="C19" i="65"/>
  <c r="C10" i="65"/>
  <c r="C7" i="65"/>
  <c r="C13" i="65"/>
  <c r="C17" i="65"/>
  <c r="C20" i="65"/>
  <c r="C16" i="65"/>
  <c r="C14" i="65"/>
  <c r="C15" i="65"/>
  <c r="D8" i="65"/>
  <c r="K8" i="65"/>
  <c r="D6" i="65"/>
  <c r="K6" i="65"/>
  <c r="D15" i="65"/>
  <c r="K15" i="65"/>
  <c r="D18" i="65"/>
  <c r="K18" i="65"/>
  <c r="D20" i="65"/>
  <c r="K20" i="65"/>
  <c r="C6" i="65"/>
  <c r="C9" i="65"/>
  <c r="C8" i="65"/>
  <c r="C18" i="65"/>
  <c r="J18" i="64"/>
  <c r="J8" i="64"/>
  <c r="D8" i="64"/>
  <c r="K8" i="64"/>
  <c r="J19" i="64"/>
  <c r="J20" i="64"/>
  <c r="D20" i="64"/>
  <c r="K20" i="64"/>
  <c r="J24" i="64"/>
  <c r="D24" i="64"/>
  <c r="K24" i="64"/>
  <c r="J28" i="64"/>
  <c r="D28" i="64"/>
  <c r="K28" i="64"/>
  <c r="J32" i="64"/>
  <c r="D32" i="64"/>
  <c r="K32" i="64"/>
  <c r="J36" i="64"/>
  <c r="D36" i="64"/>
  <c r="K36" i="64"/>
  <c r="J40" i="64"/>
  <c r="D40" i="64"/>
  <c r="K40" i="64"/>
  <c r="J44" i="64"/>
  <c r="D44" i="64"/>
  <c r="K44" i="64"/>
  <c r="J48" i="64"/>
  <c r="D48" i="64"/>
  <c r="K48" i="64"/>
  <c r="I7" i="64"/>
  <c r="C7" i="64"/>
  <c r="I13" i="64"/>
  <c r="I14" i="64"/>
  <c r="I21" i="64"/>
  <c r="I25" i="64"/>
  <c r="I29" i="64"/>
  <c r="I33" i="64"/>
  <c r="I37" i="64"/>
  <c r="I41" i="64"/>
  <c r="I45" i="64"/>
  <c r="I49" i="64"/>
  <c r="I21" i="63"/>
  <c r="I13" i="63"/>
  <c r="I20" i="63"/>
  <c r="I19" i="63"/>
  <c r="I11" i="63"/>
  <c r="I16" i="63"/>
  <c r="I30" i="63"/>
  <c r="I34" i="63"/>
  <c r="I38" i="63"/>
  <c r="I42" i="63"/>
  <c r="I46" i="63"/>
  <c r="I50" i="63"/>
  <c r="C15" i="57"/>
  <c r="F15" i="57"/>
  <c r="G15" i="57"/>
  <c r="I15" i="57"/>
  <c r="J15" i="57"/>
  <c r="D15" i="57"/>
  <c r="K15" i="57"/>
  <c r="F8" i="57"/>
  <c r="G8" i="57"/>
  <c r="I8" i="57"/>
  <c r="F6" i="57"/>
  <c r="G6" i="57"/>
  <c r="I6" i="57"/>
  <c r="J6" i="57"/>
  <c r="D6" i="57"/>
  <c r="F12" i="57"/>
  <c r="G12" i="57"/>
  <c r="I12" i="57"/>
  <c r="F14" i="57"/>
  <c r="G14" i="57"/>
  <c r="I14" i="57"/>
  <c r="J14" i="57"/>
  <c r="F16" i="57"/>
  <c r="G16" i="57"/>
  <c r="I16" i="57"/>
  <c r="J16" i="57"/>
  <c r="D16" i="57"/>
  <c r="K16" i="57"/>
  <c r="F17" i="57"/>
  <c r="G17" i="57"/>
  <c r="I17" i="57"/>
  <c r="J17" i="57"/>
  <c r="F13" i="57"/>
  <c r="G13" i="57"/>
  <c r="I13" i="57"/>
  <c r="F11" i="57"/>
  <c r="G11" i="57"/>
  <c r="I11" i="57"/>
  <c r="J11" i="57"/>
  <c r="F7" i="57"/>
  <c r="G7" i="57"/>
  <c r="I7" i="57"/>
  <c r="F9" i="57"/>
  <c r="G9" i="57"/>
  <c r="I9" i="57"/>
  <c r="J9" i="57"/>
  <c r="C18" i="57"/>
  <c r="F18" i="57"/>
  <c r="G18" i="57"/>
  <c r="I18" i="57"/>
  <c r="J18" i="57"/>
  <c r="D18" i="57"/>
  <c r="K18" i="57"/>
  <c r="C19" i="57"/>
  <c r="F19" i="57"/>
  <c r="G19" i="57"/>
  <c r="I19" i="57"/>
  <c r="J19" i="57"/>
  <c r="D19" i="57"/>
  <c r="K19" i="57"/>
  <c r="C20" i="57"/>
  <c r="F20" i="57"/>
  <c r="G20" i="57"/>
  <c r="I20" i="57"/>
  <c r="C21" i="57"/>
  <c r="F21" i="57"/>
  <c r="G21" i="57"/>
  <c r="I21" i="57"/>
  <c r="J21" i="57"/>
  <c r="D21" i="57"/>
  <c r="K21" i="57"/>
  <c r="C22" i="57"/>
  <c r="F22" i="57"/>
  <c r="G22" i="57"/>
  <c r="I22" i="57"/>
  <c r="J22" i="57"/>
  <c r="D22" i="57"/>
  <c r="K22" i="57"/>
  <c r="C23" i="57"/>
  <c r="F23" i="57"/>
  <c r="G23" i="57"/>
  <c r="I23" i="57"/>
  <c r="J23" i="57"/>
  <c r="D23" i="57"/>
  <c r="K23" i="57"/>
  <c r="C24" i="57"/>
  <c r="F24" i="57"/>
  <c r="G24" i="57"/>
  <c r="I24" i="57"/>
  <c r="C25" i="57"/>
  <c r="F25" i="57"/>
  <c r="G25" i="57"/>
  <c r="I25" i="57"/>
  <c r="J25" i="57"/>
  <c r="D25" i="57"/>
  <c r="K25" i="57"/>
  <c r="C26" i="57"/>
  <c r="F26" i="57"/>
  <c r="G26" i="57"/>
  <c r="I26" i="57"/>
  <c r="J26" i="57"/>
  <c r="D26" i="57"/>
  <c r="K26" i="57"/>
  <c r="C27" i="57"/>
  <c r="F27" i="57"/>
  <c r="G27" i="57"/>
  <c r="I27" i="57"/>
  <c r="J27" i="57"/>
  <c r="D27" i="57"/>
  <c r="K27" i="57"/>
  <c r="C28" i="57"/>
  <c r="F28" i="57"/>
  <c r="G28" i="57"/>
  <c r="I28" i="57"/>
  <c r="C29" i="57"/>
  <c r="F29" i="57"/>
  <c r="G29" i="57"/>
  <c r="I29" i="57"/>
  <c r="J29" i="57"/>
  <c r="D29" i="57"/>
  <c r="K29" i="57"/>
  <c r="C30" i="57"/>
  <c r="F30" i="57"/>
  <c r="G30" i="57"/>
  <c r="I30" i="57"/>
  <c r="J30" i="57"/>
  <c r="D30" i="57"/>
  <c r="K30" i="57"/>
  <c r="C31" i="57"/>
  <c r="F31" i="57"/>
  <c r="G31" i="57"/>
  <c r="I31" i="57"/>
  <c r="J31" i="57"/>
  <c r="D31" i="57"/>
  <c r="K31" i="57"/>
  <c r="C32" i="57"/>
  <c r="F32" i="57"/>
  <c r="G32" i="57"/>
  <c r="I32" i="57"/>
  <c r="C33" i="57"/>
  <c r="F33" i="57"/>
  <c r="G33" i="57"/>
  <c r="I33" i="57"/>
  <c r="J33" i="57"/>
  <c r="D33" i="57"/>
  <c r="K33" i="57"/>
  <c r="C34" i="57"/>
  <c r="F34" i="57"/>
  <c r="G34" i="57"/>
  <c r="I34" i="57"/>
  <c r="J34" i="57"/>
  <c r="D34" i="57"/>
  <c r="K34" i="57"/>
  <c r="C35" i="57"/>
  <c r="F35" i="57"/>
  <c r="G35" i="57"/>
  <c r="I35" i="57"/>
  <c r="J35" i="57"/>
  <c r="D35" i="57"/>
  <c r="K35" i="57"/>
  <c r="C36" i="57"/>
  <c r="F36" i="57"/>
  <c r="G36" i="57"/>
  <c r="I36" i="57"/>
  <c r="C37" i="57"/>
  <c r="F37" i="57"/>
  <c r="G37" i="57"/>
  <c r="I37" i="57"/>
  <c r="J37" i="57"/>
  <c r="D37" i="57"/>
  <c r="K37" i="57"/>
  <c r="C38" i="57"/>
  <c r="F38" i="57"/>
  <c r="G38" i="57"/>
  <c r="I38" i="57"/>
  <c r="J38" i="57"/>
  <c r="D38" i="57"/>
  <c r="K38" i="57"/>
  <c r="C39" i="57"/>
  <c r="F39" i="57"/>
  <c r="G39" i="57"/>
  <c r="I39" i="57"/>
  <c r="J39" i="57"/>
  <c r="D39" i="57"/>
  <c r="K39" i="57"/>
  <c r="C40" i="57"/>
  <c r="F40" i="57"/>
  <c r="G40" i="57"/>
  <c r="I40" i="57"/>
  <c r="C41" i="57"/>
  <c r="F41" i="57"/>
  <c r="G41" i="57"/>
  <c r="I41" i="57"/>
  <c r="J41" i="57"/>
  <c r="D41" i="57"/>
  <c r="K41" i="57"/>
  <c r="C42" i="57"/>
  <c r="F42" i="57"/>
  <c r="G42" i="57"/>
  <c r="I42" i="57"/>
  <c r="J42" i="57"/>
  <c r="D42" i="57"/>
  <c r="K42" i="57"/>
  <c r="C43" i="57"/>
  <c r="F43" i="57"/>
  <c r="G43" i="57"/>
  <c r="I43" i="57"/>
  <c r="J43" i="57"/>
  <c r="D43" i="57"/>
  <c r="K43" i="57"/>
  <c r="C44" i="57"/>
  <c r="F44" i="57"/>
  <c r="G44" i="57"/>
  <c r="I44" i="57"/>
  <c r="C45" i="57"/>
  <c r="F45" i="57"/>
  <c r="G45" i="57"/>
  <c r="I45" i="57"/>
  <c r="J45" i="57"/>
  <c r="D45" i="57"/>
  <c r="K45" i="57"/>
  <c r="C46" i="57"/>
  <c r="F46" i="57"/>
  <c r="G46" i="57"/>
  <c r="I46" i="57"/>
  <c r="J46" i="57"/>
  <c r="D46" i="57"/>
  <c r="K46" i="57"/>
  <c r="C47" i="57"/>
  <c r="F47" i="57"/>
  <c r="G47" i="57"/>
  <c r="I47" i="57"/>
  <c r="J47" i="57"/>
  <c r="D47" i="57"/>
  <c r="K47" i="57"/>
  <c r="C48" i="57"/>
  <c r="F48" i="57"/>
  <c r="G48" i="57"/>
  <c r="I48" i="57"/>
  <c r="C49" i="57"/>
  <c r="F49" i="57"/>
  <c r="G49" i="57"/>
  <c r="I49" i="57"/>
  <c r="J49" i="57"/>
  <c r="D49" i="57"/>
  <c r="K49" i="57"/>
  <c r="D9" i="64"/>
  <c r="K9" i="64"/>
  <c r="C9" i="64"/>
  <c r="D14" i="64"/>
  <c r="K14" i="64"/>
  <c r="C11" i="64"/>
  <c r="D12" i="64"/>
  <c r="K12" i="64"/>
  <c r="D9" i="63"/>
  <c r="K9" i="63"/>
  <c r="D25" i="63"/>
  <c r="K25" i="63"/>
  <c r="D6" i="63"/>
  <c r="K6" i="63"/>
  <c r="D12" i="63"/>
  <c r="K12" i="63"/>
  <c r="D11" i="63"/>
  <c r="K11" i="63"/>
  <c r="C12" i="63"/>
  <c r="C16" i="63"/>
  <c r="C8" i="63"/>
  <c r="C17" i="63"/>
  <c r="C11" i="63"/>
  <c r="C6" i="63"/>
  <c r="C15" i="63"/>
  <c r="C20" i="63"/>
  <c r="C25" i="63"/>
  <c r="C23" i="63"/>
  <c r="C19" i="63"/>
  <c r="C18" i="63"/>
  <c r="D24" i="63"/>
  <c r="K24" i="63"/>
  <c r="D23" i="63"/>
  <c r="K23" i="63"/>
  <c r="D13" i="63"/>
  <c r="K13" i="63"/>
  <c r="D18" i="63"/>
  <c r="K18" i="63"/>
  <c r="D10" i="63"/>
  <c r="K10" i="63"/>
  <c r="D22" i="63"/>
  <c r="K22" i="63"/>
  <c r="D20" i="63"/>
  <c r="K20" i="63"/>
  <c r="C22" i="63"/>
  <c r="C13" i="63"/>
  <c r="C14" i="63"/>
  <c r="C9" i="63"/>
  <c r="C24" i="63"/>
  <c r="C10" i="63"/>
  <c r="D7" i="63"/>
  <c r="K7" i="63"/>
  <c r="D21" i="63"/>
  <c r="K21" i="63"/>
  <c r="C21" i="63"/>
  <c r="C7" i="63"/>
  <c r="C17" i="64"/>
  <c r="C19" i="64"/>
  <c r="C14" i="64"/>
  <c r="C16" i="64"/>
  <c r="D18" i="64"/>
  <c r="K18" i="64"/>
  <c r="D7" i="64"/>
  <c r="K7" i="64"/>
  <c r="D15" i="64"/>
  <c r="K15" i="64"/>
  <c r="D19" i="64"/>
  <c r="K19" i="64"/>
  <c r="D16" i="64"/>
  <c r="K16" i="64"/>
  <c r="D17" i="64"/>
  <c r="K17" i="64"/>
  <c r="C6" i="64"/>
  <c r="C13" i="64"/>
  <c r="C12" i="64"/>
  <c r="C8" i="64"/>
  <c r="C15" i="64"/>
  <c r="C10" i="64"/>
  <c r="C18" i="64"/>
  <c r="D10" i="64"/>
  <c r="K10" i="64"/>
  <c r="J44" i="57"/>
  <c r="D44" i="57"/>
  <c r="K44" i="57"/>
  <c r="J40" i="57"/>
  <c r="D40" i="57"/>
  <c r="K40" i="57"/>
  <c r="J36" i="57"/>
  <c r="D36" i="57"/>
  <c r="K36" i="57"/>
  <c r="J32" i="57"/>
  <c r="D32" i="57"/>
  <c r="K32" i="57"/>
  <c r="J28" i="57"/>
  <c r="D28" i="57"/>
  <c r="K28" i="57"/>
  <c r="J24" i="57"/>
  <c r="D24" i="57"/>
  <c r="K24" i="57"/>
  <c r="J20" i="57"/>
  <c r="D20" i="57"/>
  <c r="K20" i="57"/>
  <c r="J7" i="57"/>
  <c r="D9" i="57"/>
  <c r="J13" i="57"/>
  <c r="J12" i="57"/>
  <c r="J8" i="57"/>
  <c r="C17" i="57"/>
  <c r="D17" i="57"/>
  <c r="K17" i="57"/>
  <c r="C16" i="57"/>
  <c r="J48" i="57"/>
  <c r="D48" i="57"/>
  <c r="K48" i="57"/>
  <c r="G14" i="58"/>
  <c r="J14" i="58"/>
  <c r="D14" i="58"/>
  <c r="K14" i="58"/>
  <c r="F14" i="58"/>
  <c r="G10" i="57"/>
  <c r="J10" i="57"/>
  <c r="D10" i="57"/>
  <c r="F10" i="57"/>
  <c r="G15" i="56"/>
  <c r="J15" i="56"/>
  <c r="D15" i="56"/>
  <c r="K15" i="56"/>
  <c r="F15" i="56"/>
  <c r="G10" i="55"/>
  <c r="J10" i="55"/>
  <c r="D10" i="55"/>
  <c r="F10" i="55"/>
  <c r="F9" i="34"/>
  <c r="L14" i="48"/>
  <c r="L17" i="48"/>
  <c r="K14" i="48"/>
  <c r="K16" i="48"/>
  <c r="K17" i="48"/>
  <c r="K18" i="48"/>
  <c r="K13" i="48"/>
  <c r="K3" i="48"/>
  <c r="K8" i="48"/>
  <c r="F35" i="48"/>
  <c r="F36" i="48"/>
  <c r="K15" i="48"/>
  <c r="F37" i="48"/>
  <c r="F38" i="48"/>
  <c r="F39" i="48"/>
  <c r="F40" i="48"/>
  <c r="K19" i="48"/>
  <c r="F34" i="48"/>
  <c r="F24" i="48"/>
  <c r="F25" i="48"/>
  <c r="K4" i="48"/>
  <c r="F26" i="48"/>
  <c r="K5" i="48"/>
  <c r="F27" i="48"/>
  <c r="K6" i="48"/>
  <c r="L6" i="48"/>
  <c r="F28" i="48"/>
  <c r="K7" i="48"/>
  <c r="F29" i="48"/>
  <c r="F30" i="48"/>
  <c r="K9" i="48"/>
  <c r="F31" i="48"/>
  <c r="K10" i="48"/>
  <c r="F32" i="48"/>
  <c r="K11" i="48"/>
  <c r="F23" i="48"/>
  <c r="K2" i="48"/>
  <c r="G49" i="61"/>
  <c r="J49" i="61"/>
  <c r="D49" i="61"/>
  <c r="K49" i="61"/>
  <c r="F49" i="61"/>
  <c r="C49" i="61"/>
  <c r="G48" i="61"/>
  <c r="J48" i="61"/>
  <c r="D48" i="61"/>
  <c r="K48" i="61"/>
  <c r="F48" i="61"/>
  <c r="C48" i="61"/>
  <c r="G47" i="61"/>
  <c r="I47" i="61"/>
  <c r="F47" i="61"/>
  <c r="C47" i="61"/>
  <c r="G46" i="61"/>
  <c r="J46" i="61"/>
  <c r="D46" i="61"/>
  <c r="K46" i="61"/>
  <c r="F46" i="61"/>
  <c r="C46" i="61"/>
  <c r="G45" i="61"/>
  <c r="J45" i="61"/>
  <c r="D45" i="61"/>
  <c r="K45" i="61"/>
  <c r="F45" i="61"/>
  <c r="C45" i="61"/>
  <c r="G44" i="61"/>
  <c r="J44" i="61"/>
  <c r="D44" i="61"/>
  <c r="K44" i="61"/>
  <c r="F44" i="61"/>
  <c r="C44" i="61"/>
  <c r="G43" i="61"/>
  <c r="I43" i="61"/>
  <c r="F43" i="61"/>
  <c r="C43" i="61"/>
  <c r="G42" i="61"/>
  <c r="I42" i="61"/>
  <c r="F42" i="61"/>
  <c r="C42" i="61"/>
  <c r="G41" i="61"/>
  <c r="J41" i="61"/>
  <c r="D41" i="61"/>
  <c r="K41" i="61"/>
  <c r="F41" i="61"/>
  <c r="C41" i="61"/>
  <c r="G40" i="61"/>
  <c r="J40" i="61"/>
  <c r="D40" i="61"/>
  <c r="K40" i="61"/>
  <c r="F40" i="61"/>
  <c r="C40" i="61"/>
  <c r="G39" i="61"/>
  <c r="I39" i="61"/>
  <c r="F39" i="61"/>
  <c r="C39" i="61"/>
  <c r="G38" i="61"/>
  <c r="I38" i="61"/>
  <c r="F38" i="61"/>
  <c r="C38" i="61"/>
  <c r="G37" i="61"/>
  <c r="J37" i="61"/>
  <c r="D37" i="61"/>
  <c r="K37" i="61"/>
  <c r="F37" i="61"/>
  <c r="C37" i="61"/>
  <c r="G36" i="61"/>
  <c r="J36" i="61"/>
  <c r="D36" i="61"/>
  <c r="K36" i="61"/>
  <c r="F36" i="61"/>
  <c r="C36" i="61"/>
  <c r="G35" i="61"/>
  <c r="I35" i="61"/>
  <c r="F35" i="61"/>
  <c r="C35" i="61"/>
  <c r="G34" i="61"/>
  <c r="J34" i="61"/>
  <c r="D34" i="61"/>
  <c r="K34" i="61"/>
  <c r="F34" i="61"/>
  <c r="C34" i="61"/>
  <c r="G33" i="61"/>
  <c r="J33" i="61"/>
  <c r="D33" i="61"/>
  <c r="K33" i="61"/>
  <c r="F33" i="61"/>
  <c r="C33" i="61"/>
  <c r="G32" i="61"/>
  <c r="J32" i="61"/>
  <c r="D32" i="61"/>
  <c r="K32" i="61"/>
  <c r="F32" i="61"/>
  <c r="C32" i="61"/>
  <c r="G31" i="61"/>
  <c r="I31" i="61"/>
  <c r="F31" i="61"/>
  <c r="C31" i="61"/>
  <c r="G30" i="61"/>
  <c r="J30" i="61"/>
  <c r="D30" i="61"/>
  <c r="K30" i="61"/>
  <c r="F30" i="61"/>
  <c r="C30" i="61"/>
  <c r="G29" i="61"/>
  <c r="J29" i="61"/>
  <c r="D29" i="61"/>
  <c r="K29" i="61"/>
  <c r="F29" i="61"/>
  <c r="C29" i="61"/>
  <c r="G28" i="61"/>
  <c r="J28" i="61"/>
  <c r="D28" i="61"/>
  <c r="K28" i="61"/>
  <c r="F28" i="61"/>
  <c r="C28" i="61"/>
  <c r="G27" i="61"/>
  <c r="I27" i="61"/>
  <c r="F27" i="61"/>
  <c r="C27" i="61"/>
  <c r="G26" i="61"/>
  <c r="I26" i="61"/>
  <c r="F26" i="61"/>
  <c r="C26" i="61"/>
  <c r="G25" i="61"/>
  <c r="J25" i="61"/>
  <c r="D25" i="61"/>
  <c r="K25" i="61"/>
  <c r="F25" i="61"/>
  <c r="C25" i="61"/>
  <c r="G24" i="61"/>
  <c r="J24" i="61"/>
  <c r="D24" i="61"/>
  <c r="K24" i="61"/>
  <c r="F24" i="61"/>
  <c r="C24" i="61"/>
  <c r="G23" i="61"/>
  <c r="I23" i="61"/>
  <c r="F23" i="61"/>
  <c r="C23" i="61"/>
  <c r="G22" i="61"/>
  <c r="I22" i="61"/>
  <c r="F22" i="61"/>
  <c r="C22" i="61"/>
  <c r="G21" i="61"/>
  <c r="J21" i="61"/>
  <c r="D21" i="61"/>
  <c r="K21" i="61"/>
  <c r="F21" i="61"/>
  <c r="C21" i="61"/>
  <c r="G20" i="61"/>
  <c r="J20" i="61"/>
  <c r="D20" i="61"/>
  <c r="K20" i="61"/>
  <c r="F20" i="61"/>
  <c r="C20" i="61"/>
  <c r="G19" i="61"/>
  <c r="I19" i="61"/>
  <c r="F19" i="61"/>
  <c r="C19" i="61"/>
  <c r="G18" i="61"/>
  <c r="J18" i="61"/>
  <c r="D18" i="61"/>
  <c r="K18" i="61"/>
  <c r="F18" i="61"/>
  <c r="C18" i="61"/>
  <c r="G17" i="61"/>
  <c r="J17" i="61"/>
  <c r="D17" i="61"/>
  <c r="K17" i="61"/>
  <c r="F17" i="61"/>
  <c r="C17" i="61"/>
  <c r="G16" i="61"/>
  <c r="J16" i="61"/>
  <c r="D16" i="61"/>
  <c r="K16" i="61"/>
  <c r="F16" i="61"/>
  <c r="C16" i="61"/>
  <c r="G15" i="61"/>
  <c r="I15" i="61"/>
  <c r="F15" i="61"/>
  <c r="C15" i="61"/>
  <c r="G14" i="61"/>
  <c r="J14" i="61"/>
  <c r="D14" i="61"/>
  <c r="K14" i="61"/>
  <c r="F14" i="61"/>
  <c r="C14" i="61"/>
  <c r="G13" i="61"/>
  <c r="J13" i="61"/>
  <c r="D13" i="61"/>
  <c r="K13" i="61"/>
  <c r="F13" i="61"/>
  <c r="C13" i="61"/>
  <c r="G12" i="61"/>
  <c r="J12" i="61"/>
  <c r="D12" i="61"/>
  <c r="K12" i="61"/>
  <c r="F12" i="61"/>
  <c r="C12" i="61"/>
  <c r="G11" i="61"/>
  <c r="I11" i="61"/>
  <c r="F11" i="61"/>
  <c r="C11" i="61"/>
  <c r="G10" i="61"/>
  <c r="J10" i="61"/>
  <c r="D10" i="61"/>
  <c r="K10" i="61"/>
  <c r="F10" i="61"/>
  <c r="C10" i="61"/>
  <c r="G9" i="61"/>
  <c r="J9" i="61"/>
  <c r="D9" i="61"/>
  <c r="K9" i="61"/>
  <c r="F9" i="61"/>
  <c r="C9" i="61"/>
  <c r="G8" i="61"/>
  <c r="J8" i="61"/>
  <c r="D8" i="61"/>
  <c r="K8" i="61"/>
  <c r="F8" i="61"/>
  <c r="G6" i="61"/>
  <c r="I6" i="61"/>
  <c r="F6" i="61"/>
  <c r="G7" i="61"/>
  <c r="J7" i="61"/>
  <c r="D7" i="61"/>
  <c r="K7" i="61"/>
  <c r="F7" i="61"/>
  <c r="G49" i="60"/>
  <c r="I49" i="60"/>
  <c r="F49" i="60"/>
  <c r="C49" i="60"/>
  <c r="G48" i="60"/>
  <c r="J48" i="60"/>
  <c r="D48" i="60"/>
  <c r="K48" i="60"/>
  <c r="F48" i="60"/>
  <c r="C48" i="60"/>
  <c r="G47" i="60"/>
  <c r="I47" i="60"/>
  <c r="F47" i="60"/>
  <c r="C47" i="60"/>
  <c r="G46" i="60"/>
  <c r="I46" i="60"/>
  <c r="F46" i="60"/>
  <c r="C46" i="60"/>
  <c r="G45" i="60"/>
  <c r="I45" i="60"/>
  <c r="F45" i="60"/>
  <c r="C45" i="60"/>
  <c r="G44" i="60"/>
  <c r="J44" i="60"/>
  <c r="D44" i="60"/>
  <c r="K44" i="60"/>
  <c r="F44" i="60"/>
  <c r="C44" i="60"/>
  <c r="G43" i="60"/>
  <c r="I43" i="60"/>
  <c r="F43" i="60"/>
  <c r="C43" i="60"/>
  <c r="G42" i="60"/>
  <c r="I42" i="60"/>
  <c r="F42" i="60"/>
  <c r="C42" i="60"/>
  <c r="G41" i="60"/>
  <c r="J41" i="60"/>
  <c r="D41" i="60"/>
  <c r="K41" i="60"/>
  <c r="F41" i="60"/>
  <c r="C41" i="60"/>
  <c r="G40" i="60"/>
  <c r="J40" i="60"/>
  <c r="D40" i="60"/>
  <c r="K40" i="60"/>
  <c r="F40" i="60"/>
  <c r="C40" i="60"/>
  <c r="G39" i="60"/>
  <c r="I39" i="60"/>
  <c r="F39" i="60"/>
  <c r="C39" i="60"/>
  <c r="G38" i="60"/>
  <c r="I38" i="60"/>
  <c r="F38" i="60"/>
  <c r="C38" i="60"/>
  <c r="G37" i="60"/>
  <c r="I37" i="60"/>
  <c r="F37" i="60"/>
  <c r="C37" i="60"/>
  <c r="G36" i="60"/>
  <c r="J36" i="60"/>
  <c r="D36" i="60"/>
  <c r="K36" i="60"/>
  <c r="F36" i="60"/>
  <c r="C36" i="60"/>
  <c r="G35" i="60"/>
  <c r="I35" i="60"/>
  <c r="F35" i="60"/>
  <c r="C35" i="60"/>
  <c r="G34" i="60"/>
  <c r="I34" i="60"/>
  <c r="F34" i="60"/>
  <c r="C34" i="60"/>
  <c r="G33" i="60"/>
  <c r="I33" i="60"/>
  <c r="F33" i="60"/>
  <c r="C33" i="60"/>
  <c r="G32" i="60"/>
  <c r="J32" i="60"/>
  <c r="D32" i="60"/>
  <c r="K32" i="60"/>
  <c r="F32" i="60"/>
  <c r="C32" i="60"/>
  <c r="G31" i="60"/>
  <c r="I31" i="60"/>
  <c r="F31" i="60"/>
  <c r="C31" i="60"/>
  <c r="G30" i="60"/>
  <c r="I30" i="60"/>
  <c r="F30" i="60"/>
  <c r="C30" i="60"/>
  <c r="G29" i="60"/>
  <c r="J29" i="60"/>
  <c r="D29" i="60"/>
  <c r="K29" i="60"/>
  <c r="F29" i="60"/>
  <c r="C29" i="60"/>
  <c r="G28" i="60"/>
  <c r="I28" i="60"/>
  <c r="F28" i="60"/>
  <c r="C28" i="60"/>
  <c r="G27" i="60"/>
  <c r="J27" i="60"/>
  <c r="D27" i="60"/>
  <c r="K27" i="60"/>
  <c r="F27" i="60"/>
  <c r="C27" i="60"/>
  <c r="G26" i="60"/>
  <c r="I26" i="60"/>
  <c r="F26" i="60"/>
  <c r="C26" i="60"/>
  <c r="G25" i="60"/>
  <c r="J25" i="60"/>
  <c r="D25" i="60"/>
  <c r="K25" i="60"/>
  <c r="F25" i="60"/>
  <c r="C25" i="60"/>
  <c r="G24" i="60"/>
  <c r="J24" i="60"/>
  <c r="D24" i="60"/>
  <c r="K24" i="60"/>
  <c r="F24" i="60"/>
  <c r="C24" i="60"/>
  <c r="G23" i="60"/>
  <c r="I23" i="60"/>
  <c r="F23" i="60"/>
  <c r="C23" i="60"/>
  <c r="G22" i="60"/>
  <c r="I22" i="60"/>
  <c r="F22" i="60"/>
  <c r="C22" i="60"/>
  <c r="G21" i="60"/>
  <c r="I21" i="60"/>
  <c r="F21" i="60"/>
  <c r="C21" i="60"/>
  <c r="G20" i="60"/>
  <c r="J20" i="60"/>
  <c r="D20" i="60"/>
  <c r="K20" i="60"/>
  <c r="F20" i="60"/>
  <c r="C20" i="60"/>
  <c r="G19" i="60"/>
  <c r="I19" i="60"/>
  <c r="F19" i="60"/>
  <c r="C19" i="60"/>
  <c r="G18" i="60"/>
  <c r="I18" i="60"/>
  <c r="F18" i="60"/>
  <c r="C18" i="60"/>
  <c r="G17" i="60"/>
  <c r="I17" i="60"/>
  <c r="F17" i="60"/>
  <c r="C17" i="60"/>
  <c r="G16" i="60"/>
  <c r="I16" i="60"/>
  <c r="F16" i="60"/>
  <c r="C16" i="60"/>
  <c r="G15" i="60"/>
  <c r="J15" i="60"/>
  <c r="D15" i="60"/>
  <c r="K15" i="60"/>
  <c r="F15" i="60"/>
  <c r="C15" i="60"/>
  <c r="G14" i="60"/>
  <c r="I14" i="60"/>
  <c r="F14" i="60"/>
  <c r="C14" i="60"/>
  <c r="G13" i="60"/>
  <c r="J13" i="60"/>
  <c r="D13" i="60"/>
  <c r="K13" i="60"/>
  <c r="F13" i="60"/>
  <c r="C13" i="60"/>
  <c r="G12" i="60"/>
  <c r="J12" i="60"/>
  <c r="D12" i="60"/>
  <c r="K12" i="60"/>
  <c r="F12" i="60"/>
  <c r="C12" i="60"/>
  <c r="G11" i="60"/>
  <c r="I11" i="60"/>
  <c r="F11" i="60"/>
  <c r="C11" i="60"/>
  <c r="G10" i="60"/>
  <c r="I10" i="60"/>
  <c r="F10" i="60"/>
  <c r="C10" i="60"/>
  <c r="G9" i="60"/>
  <c r="J9" i="60"/>
  <c r="D9" i="60"/>
  <c r="K9" i="60"/>
  <c r="F9" i="60"/>
  <c r="C9" i="60"/>
  <c r="G8" i="60"/>
  <c r="J8" i="60"/>
  <c r="D8" i="60"/>
  <c r="K8" i="60"/>
  <c r="F8" i="60"/>
  <c r="C8" i="60"/>
  <c r="G7" i="60"/>
  <c r="J7" i="60"/>
  <c r="D7" i="60"/>
  <c r="F7" i="60"/>
  <c r="G6" i="60"/>
  <c r="I6" i="60"/>
  <c r="F6" i="60"/>
  <c r="G49" i="59"/>
  <c r="J49" i="59"/>
  <c r="D49" i="59"/>
  <c r="K49" i="59"/>
  <c r="F49" i="59"/>
  <c r="C49" i="59"/>
  <c r="G48" i="59"/>
  <c r="J48" i="59"/>
  <c r="D48" i="59"/>
  <c r="K48" i="59"/>
  <c r="F48" i="59"/>
  <c r="C48" i="59"/>
  <c r="G47" i="59"/>
  <c r="I47" i="59"/>
  <c r="F47" i="59"/>
  <c r="C47" i="59"/>
  <c r="G46" i="59"/>
  <c r="I46" i="59"/>
  <c r="F46" i="59"/>
  <c r="C46" i="59"/>
  <c r="G45" i="59"/>
  <c r="I45" i="59"/>
  <c r="F45" i="59"/>
  <c r="C45" i="59"/>
  <c r="G44" i="59"/>
  <c r="J44" i="59"/>
  <c r="D44" i="59"/>
  <c r="K44" i="59"/>
  <c r="F44" i="59"/>
  <c r="C44" i="59"/>
  <c r="G43" i="59"/>
  <c r="I43" i="59"/>
  <c r="F43" i="59"/>
  <c r="C43" i="59"/>
  <c r="G42" i="59"/>
  <c r="I42" i="59"/>
  <c r="F42" i="59"/>
  <c r="C42" i="59"/>
  <c r="G41" i="59"/>
  <c r="J41" i="59"/>
  <c r="D41" i="59"/>
  <c r="K41" i="59"/>
  <c r="F41" i="59"/>
  <c r="C41" i="59"/>
  <c r="G40" i="59"/>
  <c r="J40" i="59"/>
  <c r="D40" i="59"/>
  <c r="K40" i="59"/>
  <c r="F40" i="59"/>
  <c r="C40" i="59"/>
  <c r="G39" i="59"/>
  <c r="I39" i="59"/>
  <c r="F39" i="59"/>
  <c r="C39" i="59"/>
  <c r="G38" i="59"/>
  <c r="I38" i="59"/>
  <c r="F38" i="59"/>
  <c r="C38" i="59"/>
  <c r="G37" i="59"/>
  <c r="I37" i="59"/>
  <c r="F37" i="59"/>
  <c r="C37" i="59"/>
  <c r="G36" i="59"/>
  <c r="J36" i="59"/>
  <c r="D36" i="59"/>
  <c r="K36" i="59"/>
  <c r="F36" i="59"/>
  <c r="C36" i="59"/>
  <c r="G35" i="59"/>
  <c r="I35" i="59"/>
  <c r="F35" i="59"/>
  <c r="C35" i="59"/>
  <c r="G34" i="59"/>
  <c r="I34" i="59"/>
  <c r="F34" i="59"/>
  <c r="C34" i="59"/>
  <c r="G33" i="59"/>
  <c r="J33" i="59"/>
  <c r="D33" i="59"/>
  <c r="K33" i="59"/>
  <c r="F33" i="59"/>
  <c r="C33" i="59"/>
  <c r="G32" i="59"/>
  <c r="J32" i="59"/>
  <c r="D32" i="59"/>
  <c r="K32" i="59"/>
  <c r="F32" i="59"/>
  <c r="C32" i="59"/>
  <c r="G31" i="59"/>
  <c r="I31" i="59"/>
  <c r="F31" i="59"/>
  <c r="C31" i="59"/>
  <c r="G30" i="59"/>
  <c r="I30" i="59"/>
  <c r="F30" i="59"/>
  <c r="C30" i="59"/>
  <c r="G29" i="59"/>
  <c r="I29" i="59"/>
  <c r="F29" i="59"/>
  <c r="C29" i="59"/>
  <c r="G28" i="59"/>
  <c r="J28" i="59"/>
  <c r="D28" i="59"/>
  <c r="K28" i="59"/>
  <c r="F28" i="59"/>
  <c r="C28" i="59"/>
  <c r="G27" i="59"/>
  <c r="I27" i="59"/>
  <c r="F27" i="59"/>
  <c r="C27" i="59"/>
  <c r="G26" i="59"/>
  <c r="I26" i="59"/>
  <c r="F26" i="59"/>
  <c r="C26" i="59"/>
  <c r="G25" i="59"/>
  <c r="I25" i="59"/>
  <c r="F25" i="59"/>
  <c r="C25" i="59"/>
  <c r="G24" i="59"/>
  <c r="J24" i="59"/>
  <c r="D24" i="59"/>
  <c r="K24" i="59"/>
  <c r="F24" i="59"/>
  <c r="C24" i="59"/>
  <c r="G23" i="59"/>
  <c r="I23" i="59"/>
  <c r="F23" i="59"/>
  <c r="C23" i="59"/>
  <c r="G22" i="59"/>
  <c r="I22" i="59"/>
  <c r="F22" i="59"/>
  <c r="C22" i="59"/>
  <c r="G21" i="59"/>
  <c r="J21" i="59"/>
  <c r="D21" i="59"/>
  <c r="K21" i="59"/>
  <c r="F21" i="59"/>
  <c r="C21" i="59"/>
  <c r="G20" i="59"/>
  <c r="I20" i="59"/>
  <c r="F20" i="59"/>
  <c r="C20" i="59"/>
  <c r="G19" i="59"/>
  <c r="J19" i="59"/>
  <c r="D19" i="59"/>
  <c r="K19" i="59"/>
  <c r="F19" i="59"/>
  <c r="C19" i="59"/>
  <c r="G18" i="59"/>
  <c r="I18" i="59"/>
  <c r="F18" i="59"/>
  <c r="C18" i="59"/>
  <c r="G17" i="59"/>
  <c r="J17" i="59"/>
  <c r="D17" i="59"/>
  <c r="K17" i="59"/>
  <c r="F17" i="59"/>
  <c r="C17" i="59"/>
  <c r="G16" i="59"/>
  <c r="J16" i="59"/>
  <c r="D16" i="59"/>
  <c r="K16" i="59"/>
  <c r="F16" i="59"/>
  <c r="C16" i="59"/>
  <c r="G15" i="59"/>
  <c r="J15" i="59"/>
  <c r="D15" i="59"/>
  <c r="K15" i="59"/>
  <c r="F15" i="59"/>
  <c r="C15" i="59"/>
  <c r="G14" i="59"/>
  <c r="I14" i="59"/>
  <c r="F14" i="59"/>
  <c r="C14" i="59"/>
  <c r="G13" i="59"/>
  <c r="I13" i="59"/>
  <c r="F13" i="59"/>
  <c r="C13" i="59"/>
  <c r="G12" i="59"/>
  <c r="J12" i="59"/>
  <c r="D12" i="59"/>
  <c r="K12" i="59"/>
  <c r="F12" i="59"/>
  <c r="C12" i="59"/>
  <c r="G11" i="59"/>
  <c r="I11" i="59"/>
  <c r="F11" i="59"/>
  <c r="C11" i="59"/>
  <c r="G10" i="59"/>
  <c r="I10" i="59"/>
  <c r="F10" i="59"/>
  <c r="C10" i="59"/>
  <c r="G9" i="59"/>
  <c r="I9" i="59"/>
  <c r="F9" i="59"/>
  <c r="C9" i="59"/>
  <c r="G8" i="59"/>
  <c r="J8" i="59"/>
  <c r="D8" i="59"/>
  <c r="K8" i="59"/>
  <c r="F8" i="59"/>
  <c r="C8" i="59"/>
  <c r="G7" i="59"/>
  <c r="I7" i="59"/>
  <c r="F7" i="59"/>
  <c r="G6" i="59"/>
  <c r="I6" i="59"/>
  <c r="F6" i="59"/>
  <c r="G49" i="54"/>
  <c r="I49" i="54"/>
  <c r="F49" i="54"/>
  <c r="C49" i="54"/>
  <c r="G48" i="54"/>
  <c r="J48" i="54"/>
  <c r="D48" i="54"/>
  <c r="K48" i="54"/>
  <c r="F48" i="54"/>
  <c r="C48" i="54"/>
  <c r="G47" i="54"/>
  <c r="I47" i="54"/>
  <c r="F47" i="54"/>
  <c r="C47" i="54"/>
  <c r="G46" i="54"/>
  <c r="I46" i="54"/>
  <c r="F46" i="54"/>
  <c r="C46" i="54"/>
  <c r="G45" i="54"/>
  <c r="J45" i="54"/>
  <c r="D45" i="54"/>
  <c r="K45" i="54"/>
  <c r="F45" i="54"/>
  <c r="C45" i="54"/>
  <c r="G44" i="54"/>
  <c r="J44" i="54"/>
  <c r="D44" i="54"/>
  <c r="K44" i="54"/>
  <c r="F44" i="54"/>
  <c r="C44" i="54"/>
  <c r="G43" i="54"/>
  <c r="I43" i="54"/>
  <c r="F43" i="54"/>
  <c r="C43" i="54"/>
  <c r="G42" i="54"/>
  <c r="I42" i="54"/>
  <c r="F42" i="54"/>
  <c r="C42" i="54"/>
  <c r="G41" i="54"/>
  <c r="I41" i="54"/>
  <c r="F41" i="54"/>
  <c r="C41" i="54"/>
  <c r="G40" i="54"/>
  <c r="J40" i="54"/>
  <c r="D40" i="54"/>
  <c r="K40" i="54"/>
  <c r="F40" i="54"/>
  <c r="C40" i="54"/>
  <c r="G39" i="54"/>
  <c r="I39" i="54"/>
  <c r="F39" i="54"/>
  <c r="C39" i="54"/>
  <c r="G38" i="54"/>
  <c r="I38" i="54"/>
  <c r="F38" i="54"/>
  <c r="C38" i="54"/>
  <c r="G37" i="54"/>
  <c r="I37" i="54"/>
  <c r="F37" i="54"/>
  <c r="C37" i="54"/>
  <c r="G36" i="54"/>
  <c r="J36" i="54"/>
  <c r="D36" i="54"/>
  <c r="K36" i="54"/>
  <c r="F36" i="54"/>
  <c r="C36" i="54"/>
  <c r="G35" i="54"/>
  <c r="I35" i="54"/>
  <c r="F35" i="54"/>
  <c r="C35" i="54"/>
  <c r="G34" i="54"/>
  <c r="I34" i="54"/>
  <c r="F34" i="54"/>
  <c r="C34" i="54"/>
  <c r="G33" i="54"/>
  <c r="I33" i="54"/>
  <c r="F33" i="54"/>
  <c r="C33" i="54"/>
  <c r="G32" i="54"/>
  <c r="J32" i="54"/>
  <c r="D32" i="54"/>
  <c r="K32" i="54"/>
  <c r="F32" i="54"/>
  <c r="C32" i="54"/>
  <c r="G31" i="54"/>
  <c r="I31" i="54"/>
  <c r="F31" i="54"/>
  <c r="C31" i="54"/>
  <c r="G30" i="54"/>
  <c r="I30" i="54"/>
  <c r="F30" i="54"/>
  <c r="C30" i="54"/>
  <c r="G29" i="54"/>
  <c r="J29" i="54"/>
  <c r="D29" i="54"/>
  <c r="K29" i="54"/>
  <c r="F29" i="54"/>
  <c r="C29" i="54"/>
  <c r="G28" i="54"/>
  <c r="J28" i="54"/>
  <c r="D28" i="54"/>
  <c r="K28" i="54"/>
  <c r="F28" i="54"/>
  <c r="C28" i="54"/>
  <c r="G27" i="54"/>
  <c r="I27" i="54"/>
  <c r="F27" i="54"/>
  <c r="C27" i="54"/>
  <c r="G26" i="54"/>
  <c r="I26" i="54"/>
  <c r="F26" i="54"/>
  <c r="C26" i="54"/>
  <c r="G25" i="54"/>
  <c r="I25" i="54"/>
  <c r="F25" i="54"/>
  <c r="C25" i="54"/>
  <c r="G24" i="54"/>
  <c r="J24" i="54"/>
  <c r="D24" i="54"/>
  <c r="K24" i="54"/>
  <c r="F24" i="54"/>
  <c r="C24" i="54"/>
  <c r="G23" i="54"/>
  <c r="I23" i="54"/>
  <c r="F23" i="54"/>
  <c r="C23" i="54"/>
  <c r="G22" i="54"/>
  <c r="I22" i="54"/>
  <c r="F22" i="54"/>
  <c r="C22" i="54"/>
  <c r="G21" i="54"/>
  <c r="I21" i="54"/>
  <c r="F21" i="54"/>
  <c r="C21" i="54"/>
  <c r="G20" i="54"/>
  <c r="J20" i="54"/>
  <c r="D20" i="54"/>
  <c r="K20" i="54"/>
  <c r="F20" i="54"/>
  <c r="C20" i="54"/>
  <c r="G19" i="54"/>
  <c r="I19" i="54"/>
  <c r="F19" i="54"/>
  <c r="C19" i="54"/>
  <c r="G18" i="54"/>
  <c r="I18" i="54"/>
  <c r="F18" i="54"/>
  <c r="C18" i="54"/>
  <c r="G17" i="54"/>
  <c r="I17" i="54"/>
  <c r="F17" i="54"/>
  <c r="C17" i="54"/>
  <c r="G16" i="54"/>
  <c r="J16" i="54"/>
  <c r="D16" i="54"/>
  <c r="K16" i="54"/>
  <c r="F16" i="54"/>
  <c r="C16" i="54"/>
  <c r="G15" i="54"/>
  <c r="I15" i="54"/>
  <c r="F15" i="54"/>
  <c r="C15" i="54"/>
  <c r="G14" i="54"/>
  <c r="I14" i="54"/>
  <c r="F14" i="54"/>
  <c r="C14" i="54"/>
  <c r="G13" i="54"/>
  <c r="J13" i="54"/>
  <c r="D13" i="54"/>
  <c r="K13" i="54"/>
  <c r="F13" i="54"/>
  <c r="C13" i="54"/>
  <c r="G12" i="54"/>
  <c r="J12" i="54"/>
  <c r="D12" i="54"/>
  <c r="K12" i="54"/>
  <c r="F12" i="54"/>
  <c r="C12" i="54"/>
  <c r="G11" i="54"/>
  <c r="I11" i="54"/>
  <c r="F11" i="54"/>
  <c r="C11" i="54"/>
  <c r="G7" i="54"/>
  <c r="I7" i="54"/>
  <c r="F7" i="54"/>
  <c r="G9" i="54"/>
  <c r="J9" i="54"/>
  <c r="F9" i="54"/>
  <c r="G10" i="54"/>
  <c r="J10" i="54"/>
  <c r="D10" i="54"/>
  <c r="K10" i="54"/>
  <c r="F10" i="54"/>
  <c r="G6" i="54"/>
  <c r="I6" i="54"/>
  <c r="F6" i="54"/>
  <c r="G8" i="54"/>
  <c r="I8" i="54"/>
  <c r="F8" i="54"/>
  <c r="D8" i="57"/>
  <c r="D13" i="57"/>
  <c r="D12" i="57"/>
  <c r="D14" i="57"/>
  <c r="D11" i="57"/>
  <c r="D7" i="57"/>
  <c r="I10" i="61"/>
  <c r="J49" i="60"/>
  <c r="D49" i="60"/>
  <c r="K49" i="60"/>
  <c r="J37" i="59"/>
  <c r="D37" i="59"/>
  <c r="K37" i="59"/>
  <c r="J25" i="59"/>
  <c r="D25" i="59"/>
  <c r="K25" i="59"/>
  <c r="J34" i="59"/>
  <c r="D34" i="59"/>
  <c r="K34" i="59"/>
  <c r="J17" i="60"/>
  <c r="D17" i="60"/>
  <c r="K17" i="60"/>
  <c r="J26" i="60"/>
  <c r="D26" i="60"/>
  <c r="K26" i="60"/>
  <c r="J38" i="61"/>
  <c r="D38" i="61"/>
  <c r="K38" i="61"/>
  <c r="J39" i="61"/>
  <c r="D39" i="61"/>
  <c r="K39" i="61"/>
  <c r="J37" i="54"/>
  <c r="D37" i="54"/>
  <c r="K37" i="54"/>
  <c r="I14" i="61"/>
  <c r="J19" i="61"/>
  <c r="D19" i="61"/>
  <c r="K19" i="61"/>
  <c r="J18" i="54"/>
  <c r="D18" i="54"/>
  <c r="K18" i="54"/>
  <c r="I21" i="59"/>
  <c r="J22" i="61"/>
  <c r="D22" i="61"/>
  <c r="K22" i="61"/>
  <c r="J23" i="61"/>
  <c r="D23" i="61"/>
  <c r="K23" i="61"/>
  <c r="I28" i="54"/>
  <c r="I29" i="54"/>
  <c r="J14" i="59"/>
  <c r="D14" i="59"/>
  <c r="K14" i="59"/>
  <c r="I9" i="60"/>
  <c r="I46" i="61"/>
  <c r="J6" i="61"/>
  <c r="D6" i="61"/>
  <c r="K6" i="61"/>
  <c r="J26" i="61"/>
  <c r="D26" i="61"/>
  <c r="K26" i="61"/>
  <c r="J42" i="61"/>
  <c r="D42" i="61"/>
  <c r="K42" i="61"/>
  <c r="J21" i="54"/>
  <c r="D21" i="54"/>
  <c r="K21" i="54"/>
  <c r="J22" i="54"/>
  <c r="D22" i="54"/>
  <c r="K22" i="54"/>
  <c r="J25" i="54"/>
  <c r="D25" i="54"/>
  <c r="K25" i="54"/>
  <c r="I45" i="54"/>
  <c r="I41" i="59"/>
  <c r="I13" i="60"/>
  <c r="J22" i="60"/>
  <c r="D22" i="60"/>
  <c r="K22" i="60"/>
  <c r="I29" i="60"/>
  <c r="J33" i="60"/>
  <c r="D33" i="60"/>
  <c r="K33" i="60"/>
  <c r="J42" i="60"/>
  <c r="D42" i="60"/>
  <c r="K42" i="60"/>
  <c r="J45" i="60"/>
  <c r="D45" i="60"/>
  <c r="K45" i="60"/>
  <c r="I30" i="61"/>
  <c r="J35" i="61"/>
  <c r="D35" i="61"/>
  <c r="K35" i="61"/>
  <c r="I40" i="54"/>
  <c r="J42" i="54"/>
  <c r="D42" i="54"/>
  <c r="K42" i="54"/>
  <c r="I24" i="54"/>
  <c r="J34" i="54"/>
  <c r="D34" i="54"/>
  <c r="K34" i="54"/>
  <c r="I48" i="54"/>
  <c r="J18" i="59"/>
  <c r="D18" i="59"/>
  <c r="K18" i="59"/>
  <c r="J38" i="54"/>
  <c r="D38" i="54"/>
  <c r="K38" i="54"/>
  <c r="J46" i="54"/>
  <c r="D46" i="54"/>
  <c r="K46" i="54"/>
  <c r="J7" i="54"/>
  <c r="J14" i="54"/>
  <c r="D14" i="54"/>
  <c r="K14" i="54"/>
  <c r="J17" i="54"/>
  <c r="D17" i="54"/>
  <c r="K17" i="54"/>
  <c r="I20" i="54"/>
  <c r="J30" i="54"/>
  <c r="D30" i="54"/>
  <c r="K30" i="54"/>
  <c r="J33" i="54"/>
  <c r="D33" i="54"/>
  <c r="K33" i="54"/>
  <c r="I36" i="54"/>
  <c r="J41" i="54"/>
  <c r="D41" i="54"/>
  <c r="K41" i="54"/>
  <c r="I44" i="54"/>
  <c r="I9" i="54"/>
  <c r="I13" i="54"/>
  <c r="I16" i="54"/>
  <c r="J26" i="54"/>
  <c r="D26" i="54"/>
  <c r="K26" i="54"/>
  <c r="I32" i="54"/>
  <c r="J49" i="54"/>
  <c r="D49" i="54"/>
  <c r="K49" i="54"/>
  <c r="J9" i="59"/>
  <c r="D9" i="59"/>
  <c r="K9" i="59"/>
  <c r="J13" i="59"/>
  <c r="D13" i="59"/>
  <c r="K13" i="59"/>
  <c r="I17" i="59"/>
  <c r="J26" i="59"/>
  <c r="D26" i="59"/>
  <c r="K26" i="59"/>
  <c r="J29" i="59"/>
  <c r="D29" i="59"/>
  <c r="K29" i="59"/>
  <c r="I33" i="59"/>
  <c r="J42" i="59"/>
  <c r="D42" i="59"/>
  <c r="K42" i="59"/>
  <c r="J45" i="59"/>
  <c r="D45" i="59"/>
  <c r="K45" i="59"/>
  <c r="I49" i="59"/>
  <c r="J10" i="60"/>
  <c r="D10" i="60"/>
  <c r="K10" i="60"/>
  <c r="J14" i="60"/>
  <c r="D14" i="60"/>
  <c r="K14" i="60"/>
  <c r="J18" i="60"/>
  <c r="D18" i="60"/>
  <c r="K18" i="60"/>
  <c r="J21" i="60"/>
  <c r="D21" i="60"/>
  <c r="K21" i="60"/>
  <c r="I25" i="60"/>
  <c r="J34" i="60"/>
  <c r="D34" i="60"/>
  <c r="K34" i="60"/>
  <c r="J37" i="60"/>
  <c r="D37" i="60"/>
  <c r="K37" i="60"/>
  <c r="I41" i="60"/>
  <c r="J11" i="61"/>
  <c r="D11" i="61"/>
  <c r="K11" i="61"/>
  <c r="I18" i="61"/>
  <c r="J27" i="61"/>
  <c r="D27" i="61"/>
  <c r="K27" i="61"/>
  <c r="I34" i="61"/>
  <c r="J43" i="61"/>
  <c r="D43" i="61"/>
  <c r="K43" i="61"/>
  <c r="J10" i="59"/>
  <c r="D10" i="59"/>
  <c r="K10" i="59"/>
  <c r="J30" i="59"/>
  <c r="D30" i="59"/>
  <c r="K30" i="59"/>
  <c r="J46" i="59"/>
  <c r="D46" i="59"/>
  <c r="K46" i="59"/>
  <c r="J38" i="60"/>
  <c r="D38" i="60"/>
  <c r="K38" i="60"/>
  <c r="J15" i="61"/>
  <c r="D15" i="61"/>
  <c r="K15" i="61"/>
  <c r="J31" i="61"/>
  <c r="D31" i="61"/>
  <c r="K31" i="61"/>
  <c r="J47" i="61"/>
  <c r="D47" i="61"/>
  <c r="K47" i="61"/>
  <c r="J22" i="59"/>
  <c r="D22" i="59"/>
  <c r="K22" i="59"/>
  <c r="J38" i="59"/>
  <c r="D38" i="59"/>
  <c r="K38" i="59"/>
  <c r="J30" i="60"/>
  <c r="D30" i="60"/>
  <c r="K30" i="60"/>
  <c r="J46" i="60"/>
  <c r="D46" i="60"/>
  <c r="K46" i="60"/>
  <c r="I7" i="61"/>
  <c r="I15" i="56"/>
  <c r="I10" i="55"/>
  <c r="I14" i="58"/>
  <c r="I10" i="57"/>
  <c r="J6" i="60"/>
  <c r="D6" i="60"/>
  <c r="J6" i="59"/>
  <c r="D6" i="59"/>
  <c r="K6" i="59"/>
  <c r="J8" i="54"/>
  <c r="I9" i="61"/>
  <c r="I13" i="61"/>
  <c r="I17" i="61"/>
  <c r="I21" i="61"/>
  <c r="I25" i="61"/>
  <c r="I29" i="61"/>
  <c r="I33" i="61"/>
  <c r="I37" i="61"/>
  <c r="I41" i="61"/>
  <c r="I45" i="61"/>
  <c r="I49" i="61"/>
  <c r="I8" i="61"/>
  <c r="I12" i="61"/>
  <c r="I16" i="61"/>
  <c r="I20" i="61"/>
  <c r="I24" i="61"/>
  <c r="I28" i="61"/>
  <c r="I32" i="61"/>
  <c r="I36" i="61"/>
  <c r="I40" i="61"/>
  <c r="I44" i="61"/>
  <c r="I48" i="61"/>
  <c r="I8" i="60"/>
  <c r="I12" i="60"/>
  <c r="I7" i="60"/>
  <c r="I15" i="60"/>
  <c r="J16" i="60"/>
  <c r="D16" i="60"/>
  <c r="K16" i="60"/>
  <c r="I27" i="60"/>
  <c r="J28" i="60"/>
  <c r="D28" i="60"/>
  <c r="K28" i="60"/>
  <c r="J11" i="60"/>
  <c r="D11" i="60"/>
  <c r="K11" i="60"/>
  <c r="J19" i="60"/>
  <c r="D19" i="60"/>
  <c r="K19" i="60"/>
  <c r="J23" i="60"/>
  <c r="D23" i="60"/>
  <c r="K23" i="60"/>
  <c r="J31" i="60"/>
  <c r="D31" i="60"/>
  <c r="K31" i="60"/>
  <c r="J35" i="60"/>
  <c r="D35" i="60"/>
  <c r="K35" i="60"/>
  <c r="J39" i="60"/>
  <c r="D39" i="60"/>
  <c r="K39" i="60"/>
  <c r="J43" i="60"/>
  <c r="D43" i="60"/>
  <c r="K43" i="60"/>
  <c r="J47" i="60"/>
  <c r="D47" i="60"/>
  <c r="K47" i="60"/>
  <c r="I20" i="60"/>
  <c r="I24" i="60"/>
  <c r="I32" i="60"/>
  <c r="I36" i="60"/>
  <c r="I40" i="60"/>
  <c r="I44" i="60"/>
  <c r="I48" i="60"/>
  <c r="I8" i="59"/>
  <c r="I12" i="59"/>
  <c r="I15" i="59"/>
  <c r="I19" i="59"/>
  <c r="J20" i="59"/>
  <c r="D20" i="59"/>
  <c r="K20" i="59"/>
  <c r="J7" i="59"/>
  <c r="D7" i="59"/>
  <c r="K7" i="59"/>
  <c r="J11" i="59"/>
  <c r="D11" i="59"/>
  <c r="K11" i="59"/>
  <c r="J23" i="59"/>
  <c r="D23" i="59"/>
  <c r="K23" i="59"/>
  <c r="J27" i="59"/>
  <c r="D27" i="59"/>
  <c r="K27" i="59"/>
  <c r="J31" i="59"/>
  <c r="D31" i="59"/>
  <c r="K31" i="59"/>
  <c r="J35" i="59"/>
  <c r="D35" i="59"/>
  <c r="K35" i="59"/>
  <c r="J39" i="59"/>
  <c r="D39" i="59"/>
  <c r="K39" i="59"/>
  <c r="J43" i="59"/>
  <c r="D43" i="59"/>
  <c r="K43" i="59"/>
  <c r="J47" i="59"/>
  <c r="D47" i="59"/>
  <c r="K47" i="59"/>
  <c r="I16" i="59"/>
  <c r="I24" i="59"/>
  <c r="I28" i="59"/>
  <c r="I32" i="59"/>
  <c r="I36" i="59"/>
  <c r="I40" i="59"/>
  <c r="I44" i="59"/>
  <c r="I48" i="59"/>
  <c r="J6" i="54"/>
  <c r="J11" i="54"/>
  <c r="D11" i="54"/>
  <c r="K11" i="54"/>
  <c r="J15" i="54"/>
  <c r="D15" i="54"/>
  <c r="K15" i="54"/>
  <c r="J19" i="54"/>
  <c r="D19" i="54"/>
  <c r="K19" i="54"/>
  <c r="J23" i="54"/>
  <c r="D23" i="54"/>
  <c r="K23" i="54"/>
  <c r="J27" i="54"/>
  <c r="D27" i="54"/>
  <c r="K27" i="54"/>
  <c r="J31" i="54"/>
  <c r="D31" i="54"/>
  <c r="K31" i="54"/>
  <c r="J35" i="54"/>
  <c r="D35" i="54"/>
  <c r="K35" i="54"/>
  <c r="J39" i="54"/>
  <c r="D39" i="54"/>
  <c r="K39" i="54"/>
  <c r="J43" i="54"/>
  <c r="D43" i="54"/>
  <c r="K43" i="54"/>
  <c r="J47" i="54"/>
  <c r="D47" i="54"/>
  <c r="K47" i="54"/>
  <c r="I10" i="54"/>
  <c r="I12" i="54"/>
  <c r="E51" i="52"/>
  <c r="E52" i="52"/>
  <c r="E53" i="52"/>
  <c r="D50" i="52"/>
  <c r="D51" i="52"/>
  <c r="D52" i="52"/>
  <c r="D53" i="52"/>
  <c r="B50" i="52"/>
  <c r="B51" i="52"/>
  <c r="B52" i="52"/>
  <c r="B53" i="52"/>
  <c r="A50" i="52"/>
  <c r="A51" i="52"/>
  <c r="A52" i="52"/>
  <c r="A53" i="52"/>
  <c r="E49" i="52"/>
  <c r="D49" i="52"/>
  <c r="B49" i="52"/>
  <c r="A49" i="52"/>
  <c r="D28" i="52"/>
  <c r="J11" i="52"/>
  <c r="J12" i="52"/>
  <c r="J13" i="52"/>
  <c r="J14" i="52"/>
  <c r="J15" i="52"/>
  <c r="J16" i="52"/>
  <c r="J17" i="52"/>
  <c r="J18" i="52"/>
  <c r="J19" i="52"/>
  <c r="J10" i="52"/>
  <c r="D11" i="52"/>
  <c r="D12" i="52"/>
  <c r="D13" i="52"/>
  <c r="D14" i="52"/>
  <c r="D15" i="52"/>
  <c r="D16" i="52"/>
  <c r="D17" i="52"/>
  <c r="D18" i="52"/>
  <c r="D19" i="52"/>
  <c r="D10" i="52"/>
  <c r="K49" i="51"/>
  <c r="J49" i="51"/>
  <c r="H49" i="51"/>
  <c r="G53" i="51"/>
  <c r="G50" i="51"/>
  <c r="G51" i="51"/>
  <c r="G52" i="51"/>
  <c r="G49" i="51"/>
  <c r="B50" i="51"/>
  <c r="B51" i="51"/>
  <c r="D50" i="51"/>
  <c r="E50" i="51"/>
  <c r="D51" i="51"/>
  <c r="E51" i="51"/>
  <c r="A50" i="51"/>
  <c r="A51" i="51"/>
  <c r="A52" i="51"/>
  <c r="A53" i="51"/>
  <c r="E49" i="51"/>
  <c r="D49" i="51"/>
  <c r="B49" i="51"/>
  <c r="A49" i="51"/>
  <c r="J37" i="51"/>
  <c r="J38" i="51"/>
  <c r="J39" i="51"/>
  <c r="J40" i="51"/>
  <c r="J36" i="51"/>
  <c r="D37" i="51"/>
  <c r="D38" i="51"/>
  <c r="D39" i="51"/>
  <c r="D36" i="51"/>
  <c r="J24" i="51"/>
  <c r="J25" i="51"/>
  <c r="J26" i="51"/>
  <c r="J23" i="51"/>
  <c r="D24" i="51"/>
  <c r="D25" i="51"/>
  <c r="D26" i="51"/>
  <c r="D27" i="51"/>
  <c r="D28" i="51"/>
  <c r="D29" i="51"/>
  <c r="D30" i="51"/>
  <c r="D31" i="51"/>
  <c r="D32" i="51"/>
  <c r="D23" i="51"/>
  <c r="J11" i="51"/>
  <c r="J12" i="51"/>
  <c r="J13" i="51"/>
  <c r="J14" i="51"/>
  <c r="J10" i="51"/>
  <c r="D11" i="51"/>
  <c r="D12" i="51"/>
  <c r="D13" i="51"/>
  <c r="D14" i="51"/>
  <c r="D15" i="51"/>
  <c r="D16" i="51"/>
  <c r="D17" i="51"/>
  <c r="D18" i="51"/>
  <c r="D19" i="51"/>
  <c r="D10" i="51"/>
  <c r="D7" i="54"/>
  <c r="K7" i="54"/>
  <c r="C9" i="54"/>
  <c r="C7" i="54"/>
  <c r="D6" i="54"/>
  <c r="K6" i="54"/>
  <c r="D9" i="54"/>
  <c r="K9" i="54"/>
  <c r="C6" i="54"/>
  <c r="C10" i="54"/>
  <c r="C8" i="54"/>
  <c r="D8" i="54"/>
  <c r="K8" i="54"/>
  <c r="J11" i="48"/>
  <c r="L11" i="48"/>
  <c r="J10" i="48"/>
  <c r="L10" i="48"/>
  <c r="J9" i="48"/>
  <c r="L9" i="48"/>
  <c r="J8" i="48"/>
  <c r="L8" i="48"/>
  <c r="J7" i="48"/>
  <c r="L7" i="48"/>
  <c r="J6" i="48"/>
  <c r="J5" i="48"/>
  <c r="L5" i="48"/>
  <c r="J4" i="48"/>
  <c r="L4" i="48"/>
  <c r="J3" i="48"/>
  <c r="L3" i="48"/>
  <c r="J2" i="48"/>
  <c r="L2" i="48"/>
  <c r="F10" i="30"/>
  <c r="B40" i="51"/>
  <c r="G10" i="30"/>
  <c r="C40" i="51"/>
  <c r="F14" i="30"/>
  <c r="B44" i="51"/>
  <c r="G14" i="30"/>
  <c r="C44" i="51"/>
  <c r="G7" i="30"/>
  <c r="F12" i="30"/>
  <c r="B42" i="51"/>
  <c r="G12" i="30"/>
  <c r="C42" i="51"/>
  <c r="F6" i="30"/>
  <c r="B36" i="51"/>
  <c r="G6" i="30"/>
  <c r="F11" i="30"/>
  <c r="B41" i="51"/>
  <c r="G11" i="30"/>
  <c r="C41" i="51"/>
  <c r="F15" i="30"/>
  <c r="B45" i="51"/>
  <c r="G15" i="30"/>
  <c r="C45" i="51"/>
  <c r="F9" i="30"/>
  <c r="G9" i="30"/>
  <c r="F21" i="30"/>
  <c r="G21" i="30"/>
  <c r="F22" i="30"/>
  <c r="G22" i="30"/>
  <c r="F23" i="30"/>
  <c r="G23" i="30"/>
  <c r="F19" i="30"/>
  <c r="G19" i="30"/>
  <c r="F13" i="30"/>
  <c r="B43" i="51"/>
  <c r="G13" i="30"/>
  <c r="C43" i="51"/>
  <c r="F16" i="30"/>
  <c r="G16" i="30"/>
  <c r="F18" i="30"/>
  <c r="G18" i="30"/>
  <c r="F17" i="30"/>
  <c r="G17" i="30"/>
  <c r="F8" i="30"/>
  <c r="B38" i="51"/>
  <c r="G8" i="30"/>
  <c r="C38" i="51"/>
  <c r="F24" i="30"/>
  <c r="G24" i="30"/>
  <c r="F25" i="30"/>
  <c r="G25" i="30"/>
  <c r="F26" i="30"/>
  <c r="G26" i="30"/>
  <c r="F27" i="30"/>
  <c r="G27" i="30"/>
  <c r="F28" i="30"/>
  <c r="G28" i="30"/>
  <c r="F29" i="30"/>
  <c r="G29" i="30"/>
  <c r="F30" i="30"/>
  <c r="G30" i="30"/>
  <c r="F31" i="30"/>
  <c r="G31" i="30"/>
  <c r="F32" i="30"/>
  <c r="G32" i="30"/>
  <c r="F33" i="30"/>
  <c r="G33" i="30"/>
  <c r="F34" i="30"/>
  <c r="G34" i="30"/>
  <c r="F35" i="30"/>
  <c r="G35" i="30"/>
  <c r="F36" i="30"/>
  <c r="G36" i="30"/>
  <c r="F37" i="30"/>
  <c r="G37" i="30"/>
  <c r="F38" i="30"/>
  <c r="G38" i="30"/>
  <c r="F39" i="30"/>
  <c r="G39" i="30"/>
  <c r="F40" i="30"/>
  <c r="G40" i="30"/>
  <c r="F41" i="30"/>
  <c r="G41" i="30"/>
  <c r="F42" i="30"/>
  <c r="G42" i="30"/>
  <c r="F43" i="30"/>
  <c r="G43" i="30"/>
  <c r="F44" i="30"/>
  <c r="G44" i="30"/>
  <c r="F45" i="30"/>
  <c r="G45" i="30"/>
  <c r="F46" i="30"/>
  <c r="G46" i="30"/>
  <c r="F47" i="30"/>
  <c r="G47" i="30"/>
  <c r="F48" i="30"/>
  <c r="G48" i="30"/>
  <c r="F49" i="30"/>
  <c r="G49" i="30"/>
  <c r="J14" i="48"/>
  <c r="J15" i="48"/>
  <c r="L15" i="48"/>
  <c r="J16" i="48"/>
  <c r="L16" i="48"/>
  <c r="J17" i="48"/>
  <c r="J18" i="48"/>
  <c r="L18" i="48"/>
  <c r="J19" i="48"/>
  <c r="L19" i="48"/>
  <c r="J13" i="48"/>
  <c r="L13" i="48"/>
  <c r="G20" i="34"/>
  <c r="C36" i="51"/>
  <c r="C39" i="51"/>
  <c r="B39" i="51"/>
  <c r="C37" i="51"/>
  <c r="B37" i="51"/>
  <c r="F9" i="31"/>
  <c r="H39" i="51"/>
  <c r="G9" i="31"/>
  <c r="I39" i="51"/>
  <c r="F12" i="31"/>
  <c r="H42" i="51"/>
  <c r="G12" i="31"/>
  <c r="I42" i="51"/>
  <c r="F16" i="31"/>
  <c r="G16" i="31"/>
  <c r="F18" i="31"/>
  <c r="G18" i="31"/>
  <c r="F20" i="31"/>
  <c r="G20" i="31"/>
  <c r="F8" i="31"/>
  <c r="G8" i="31"/>
  <c r="F21" i="31"/>
  <c r="G21" i="31"/>
  <c r="F11" i="31"/>
  <c r="H41" i="51"/>
  <c r="G11" i="31"/>
  <c r="I41" i="51"/>
  <c r="F7" i="31"/>
  <c r="H36" i="51"/>
  <c r="G7" i="31"/>
  <c r="I36" i="51"/>
  <c r="F6" i="31"/>
  <c r="G6" i="31"/>
  <c r="F13" i="31"/>
  <c r="H43" i="51"/>
  <c r="G13" i="31"/>
  <c r="I43" i="51"/>
  <c r="F19" i="31"/>
  <c r="G19" i="31"/>
  <c r="F17" i="31"/>
  <c r="G17" i="31"/>
  <c r="F15" i="31"/>
  <c r="H45" i="51"/>
  <c r="G15" i="31"/>
  <c r="I45" i="51"/>
  <c r="F14" i="31"/>
  <c r="H44" i="51"/>
  <c r="G14" i="31"/>
  <c r="I44" i="51"/>
  <c r="F22" i="31"/>
  <c r="G22" i="31"/>
  <c r="F23" i="31"/>
  <c r="G23" i="31"/>
  <c r="F24" i="31"/>
  <c r="G24" i="31"/>
  <c r="F25" i="31"/>
  <c r="G25" i="31"/>
  <c r="F26" i="31"/>
  <c r="G26" i="31"/>
  <c r="F27" i="31"/>
  <c r="G27" i="31"/>
  <c r="F28" i="31"/>
  <c r="G28" i="31"/>
  <c r="F29" i="31"/>
  <c r="G29" i="31"/>
  <c r="F30" i="31"/>
  <c r="G30" i="31"/>
  <c r="F31" i="31"/>
  <c r="G31" i="31"/>
  <c r="F32" i="31"/>
  <c r="G32" i="31"/>
  <c r="F33" i="31"/>
  <c r="G33" i="31"/>
  <c r="F34" i="31"/>
  <c r="G34" i="31"/>
  <c r="F35" i="31"/>
  <c r="G35" i="31"/>
  <c r="F36" i="31"/>
  <c r="G36" i="31"/>
  <c r="F37" i="31"/>
  <c r="G37" i="31"/>
  <c r="F38" i="31"/>
  <c r="G38" i="31"/>
  <c r="F39" i="31"/>
  <c r="G39" i="31"/>
  <c r="F40" i="31"/>
  <c r="G40" i="31"/>
  <c r="F41" i="31"/>
  <c r="G41" i="31"/>
  <c r="F42" i="31"/>
  <c r="G42" i="31"/>
  <c r="F43" i="31"/>
  <c r="G43" i="31"/>
  <c r="F44" i="31"/>
  <c r="G44" i="31"/>
  <c r="F45" i="31"/>
  <c r="G45" i="31"/>
  <c r="F46" i="31"/>
  <c r="G46" i="31"/>
  <c r="F47" i="31"/>
  <c r="G47" i="31"/>
  <c r="F48" i="31"/>
  <c r="G48" i="31"/>
  <c r="F49" i="31"/>
  <c r="G49" i="31"/>
  <c r="G10" i="31"/>
  <c r="I38" i="51"/>
  <c r="F10" i="31"/>
  <c r="H38" i="51"/>
  <c r="G20" i="30"/>
  <c r="F20" i="30"/>
  <c r="F49" i="29"/>
  <c r="G49" i="29"/>
  <c r="F18" i="29"/>
  <c r="G18" i="29"/>
  <c r="F22" i="29"/>
  <c r="G22" i="29"/>
  <c r="F7" i="29"/>
  <c r="G7" i="29"/>
  <c r="F12" i="29"/>
  <c r="H29" i="51"/>
  <c r="G12" i="29"/>
  <c r="I29" i="51"/>
  <c r="F9" i="29"/>
  <c r="H26" i="51"/>
  <c r="G9" i="29"/>
  <c r="I26" i="51"/>
  <c r="F6" i="29"/>
  <c r="H24" i="51"/>
  <c r="G6" i="29"/>
  <c r="I24" i="51"/>
  <c r="F21" i="29"/>
  <c r="G21" i="29"/>
  <c r="F16" i="29"/>
  <c r="G16" i="29"/>
  <c r="F8" i="29"/>
  <c r="H25" i="51"/>
  <c r="G8" i="29"/>
  <c r="I25" i="51"/>
  <c r="F17" i="29"/>
  <c r="G17" i="29"/>
  <c r="F23" i="29"/>
  <c r="G23" i="29"/>
  <c r="F10" i="29"/>
  <c r="H27" i="51"/>
  <c r="G10" i="29"/>
  <c r="I27" i="51"/>
  <c r="F20" i="29"/>
  <c r="G20" i="29"/>
  <c r="F19" i="29"/>
  <c r="G19" i="29"/>
  <c r="F11" i="29"/>
  <c r="H28" i="51"/>
  <c r="G11" i="29"/>
  <c r="I28" i="51"/>
  <c r="F24" i="29"/>
  <c r="G24" i="29"/>
  <c r="F25" i="29"/>
  <c r="G25" i="29"/>
  <c r="F13" i="29"/>
  <c r="H30" i="51"/>
  <c r="G13" i="29"/>
  <c r="I30" i="51"/>
  <c r="F14" i="29"/>
  <c r="H31" i="51"/>
  <c r="G14" i="29"/>
  <c r="I31" i="51"/>
  <c r="F15" i="29"/>
  <c r="H32" i="51"/>
  <c r="G15" i="29"/>
  <c r="I32" i="51"/>
  <c r="F26" i="29"/>
  <c r="G26" i="29"/>
  <c r="F27" i="29"/>
  <c r="G27" i="29"/>
  <c r="F28" i="29"/>
  <c r="G28" i="29"/>
  <c r="F29" i="29"/>
  <c r="G29" i="29"/>
  <c r="F30" i="29"/>
  <c r="G30" i="29"/>
  <c r="F31" i="29"/>
  <c r="G31" i="29"/>
  <c r="F32" i="29"/>
  <c r="G32" i="29"/>
  <c r="F33" i="29"/>
  <c r="G33" i="29"/>
  <c r="F34" i="29"/>
  <c r="G34" i="29"/>
  <c r="F35" i="29"/>
  <c r="G35" i="29"/>
  <c r="F36" i="29"/>
  <c r="G36" i="29"/>
  <c r="F37" i="29"/>
  <c r="G37" i="29"/>
  <c r="F38" i="29"/>
  <c r="G38" i="29"/>
  <c r="F39" i="29"/>
  <c r="G39" i="29"/>
  <c r="F40" i="29"/>
  <c r="G40" i="29"/>
  <c r="F41" i="29"/>
  <c r="G41" i="29"/>
  <c r="F42" i="29"/>
  <c r="G42" i="29"/>
  <c r="F43" i="29"/>
  <c r="G43" i="29"/>
  <c r="F44" i="29"/>
  <c r="G44" i="29"/>
  <c r="F45" i="29"/>
  <c r="G45" i="29"/>
  <c r="F46" i="29"/>
  <c r="G46" i="29"/>
  <c r="F47" i="29"/>
  <c r="G47" i="29"/>
  <c r="F48" i="29"/>
  <c r="G48" i="29"/>
  <c r="F10" i="36"/>
  <c r="G10" i="36"/>
  <c r="F21" i="36"/>
  <c r="G21" i="36"/>
  <c r="F22" i="36"/>
  <c r="G22" i="36"/>
  <c r="F6" i="36"/>
  <c r="G6" i="36"/>
  <c r="F7" i="36"/>
  <c r="G7" i="36"/>
  <c r="F13" i="36"/>
  <c r="G13" i="36"/>
  <c r="F11" i="36"/>
  <c r="B28" i="51"/>
  <c r="G11" i="36"/>
  <c r="C28" i="51"/>
  <c r="F14" i="36"/>
  <c r="G14" i="36"/>
  <c r="F9" i="36"/>
  <c r="B23" i="51"/>
  <c r="G9" i="36"/>
  <c r="F12" i="36"/>
  <c r="G12" i="36"/>
  <c r="C24" i="51"/>
  <c r="F17" i="36"/>
  <c r="G17" i="36"/>
  <c r="F16" i="36"/>
  <c r="G16" i="36"/>
  <c r="F19" i="36"/>
  <c r="G19" i="36"/>
  <c r="F20" i="36"/>
  <c r="G20" i="36"/>
  <c r="F8" i="36"/>
  <c r="B32" i="51"/>
  <c r="G8" i="36"/>
  <c r="F23" i="36"/>
  <c r="G23" i="36"/>
  <c r="F18" i="36"/>
  <c r="G18" i="36"/>
  <c r="F15" i="36"/>
  <c r="G15" i="36"/>
  <c r="C31" i="51"/>
  <c r="F24" i="36"/>
  <c r="G24" i="36"/>
  <c r="F25" i="36"/>
  <c r="G25" i="36"/>
  <c r="F26" i="36"/>
  <c r="G26" i="36"/>
  <c r="F27" i="36"/>
  <c r="G27" i="36"/>
  <c r="F28" i="36"/>
  <c r="G28" i="36"/>
  <c r="F29" i="36"/>
  <c r="G29" i="36"/>
  <c r="F30" i="36"/>
  <c r="G30" i="36"/>
  <c r="F31" i="36"/>
  <c r="G31" i="36"/>
  <c r="F32" i="36"/>
  <c r="G32" i="36"/>
  <c r="F33" i="36"/>
  <c r="G33" i="36"/>
  <c r="F34" i="36"/>
  <c r="G34" i="36"/>
  <c r="F35" i="36"/>
  <c r="G35" i="36"/>
  <c r="F36" i="36"/>
  <c r="G36" i="36"/>
  <c r="F37" i="36"/>
  <c r="G37" i="36"/>
  <c r="F38" i="36"/>
  <c r="G38" i="36"/>
  <c r="F39" i="36"/>
  <c r="G39" i="36"/>
  <c r="F40" i="36"/>
  <c r="G40" i="36"/>
  <c r="F41" i="36"/>
  <c r="G41" i="36"/>
  <c r="F42" i="36"/>
  <c r="G42" i="36"/>
  <c r="F43" i="36"/>
  <c r="G43" i="36"/>
  <c r="F44" i="36"/>
  <c r="G44" i="36"/>
  <c r="F45" i="36"/>
  <c r="G45" i="36"/>
  <c r="F46" i="36"/>
  <c r="G46" i="36"/>
  <c r="F47" i="36"/>
  <c r="G47" i="36"/>
  <c r="F48" i="36"/>
  <c r="G48" i="36"/>
  <c r="F49" i="36"/>
  <c r="G49" i="36"/>
  <c r="F7" i="35"/>
  <c r="G7" i="35"/>
  <c r="F13" i="35"/>
  <c r="H17" i="51"/>
  <c r="G13" i="35"/>
  <c r="I17" i="51"/>
  <c r="F8" i="35"/>
  <c r="G8" i="35"/>
  <c r="F18" i="35"/>
  <c r="G18" i="35"/>
  <c r="F11" i="35"/>
  <c r="H15" i="51"/>
  <c r="G11" i="35"/>
  <c r="I15" i="51"/>
  <c r="F6" i="35"/>
  <c r="H12" i="51"/>
  <c r="G6" i="35"/>
  <c r="F26" i="35"/>
  <c r="G26" i="35"/>
  <c r="F27" i="35"/>
  <c r="G27" i="35"/>
  <c r="F10" i="35"/>
  <c r="G10" i="35"/>
  <c r="I14" i="51"/>
  <c r="F17" i="35"/>
  <c r="G17" i="35"/>
  <c r="F12" i="35"/>
  <c r="H16" i="51"/>
  <c r="G12" i="35"/>
  <c r="I16" i="51"/>
  <c r="F16" i="35"/>
  <c r="G16" i="35"/>
  <c r="F23" i="35"/>
  <c r="G23" i="35"/>
  <c r="F25" i="35"/>
  <c r="G25" i="35"/>
  <c r="F14" i="35"/>
  <c r="H18" i="51"/>
  <c r="G14" i="35"/>
  <c r="I18" i="51"/>
  <c r="F19" i="35"/>
  <c r="G19" i="35"/>
  <c r="F21" i="35"/>
  <c r="G21" i="35"/>
  <c r="F28" i="35"/>
  <c r="G28" i="35"/>
  <c r="F20" i="35"/>
  <c r="G20" i="35"/>
  <c r="F24" i="35"/>
  <c r="G24" i="35"/>
  <c r="F22" i="35"/>
  <c r="G22" i="35"/>
  <c r="F9" i="35"/>
  <c r="H11" i="51"/>
  <c r="G9" i="35"/>
  <c r="I11" i="51"/>
  <c r="F29" i="35"/>
  <c r="G29" i="35"/>
  <c r="F30" i="35"/>
  <c r="G30" i="35"/>
  <c r="F31" i="35"/>
  <c r="G31" i="35"/>
  <c r="F32" i="35"/>
  <c r="G32" i="35"/>
  <c r="F33" i="35"/>
  <c r="G33" i="35"/>
  <c r="F34" i="35"/>
  <c r="G34" i="35"/>
  <c r="F35" i="35"/>
  <c r="G35" i="35"/>
  <c r="F36" i="35"/>
  <c r="G36" i="35"/>
  <c r="F37" i="35"/>
  <c r="G37" i="35"/>
  <c r="F38" i="35"/>
  <c r="G38" i="35"/>
  <c r="F39" i="35"/>
  <c r="G39" i="35"/>
  <c r="F40" i="35"/>
  <c r="G40" i="35"/>
  <c r="F41" i="35"/>
  <c r="G41" i="35"/>
  <c r="F42" i="35"/>
  <c r="G42" i="35"/>
  <c r="F43" i="35"/>
  <c r="G43" i="35"/>
  <c r="F44" i="35"/>
  <c r="G44" i="35"/>
  <c r="F45" i="35"/>
  <c r="G45" i="35"/>
  <c r="F46" i="35"/>
  <c r="G46" i="35"/>
  <c r="F47" i="35"/>
  <c r="G47" i="35"/>
  <c r="F48" i="35"/>
  <c r="G48" i="35"/>
  <c r="F49" i="35"/>
  <c r="G49" i="35"/>
  <c r="G15" i="35"/>
  <c r="I19" i="51"/>
  <c r="F15" i="34"/>
  <c r="B19" i="51"/>
  <c r="G9" i="34"/>
  <c r="G6" i="34"/>
  <c r="C10" i="51"/>
  <c r="G18" i="34"/>
  <c r="G8" i="34"/>
  <c r="C14" i="51"/>
  <c r="G21" i="34"/>
  <c r="G7" i="34"/>
  <c r="G17" i="34"/>
  <c r="G22" i="34"/>
  <c r="G10" i="34"/>
  <c r="G11" i="34"/>
  <c r="C16" i="51"/>
  <c r="G12" i="34"/>
  <c r="C12" i="51"/>
  <c r="G19" i="34"/>
  <c r="G16" i="34"/>
  <c r="G13" i="34"/>
  <c r="C13" i="51"/>
  <c r="G23" i="34"/>
  <c r="G14" i="34"/>
  <c r="C18" i="51"/>
  <c r="G24" i="34"/>
  <c r="G25" i="34"/>
  <c r="G26" i="34"/>
  <c r="G27" i="34"/>
  <c r="G28" i="34"/>
  <c r="G29" i="34"/>
  <c r="G30" i="34"/>
  <c r="G31" i="34"/>
  <c r="G32" i="34"/>
  <c r="G33" i="34"/>
  <c r="G34" i="34"/>
  <c r="G35" i="34"/>
  <c r="G36" i="34"/>
  <c r="G37" i="34"/>
  <c r="G38" i="34"/>
  <c r="G39" i="34"/>
  <c r="G40" i="34"/>
  <c r="G41" i="34"/>
  <c r="G42" i="34"/>
  <c r="G43" i="34"/>
  <c r="G44" i="34"/>
  <c r="G45" i="34"/>
  <c r="G46" i="34"/>
  <c r="G47" i="34"/>
  <c r="G48" i="34"/>
  <c r="G49" i="34"/>
  <c r="G50" i="34"/>
  <c r="G15" i="34"/>
  <c r="C19" i="51"/>
  <c r="F6" i="34"/>
  <c r="B10" i="51"/>
  <c r="F18" i="34"/>
  <c r="F8" i="34"/>
  <c r="B14" i="51"/>
  <c r="F21" i="34"/>
  <c r="F7" i="34"/>
  <c r="F17" i="34"/>
  <c r="F22" i="34"/>
  <c r="F10" i="34"/>
  <c r="F11" i="34"/>
  <c r="B16" i="51"/>
  <c r="F12" i="34"/>
  <c r="F19" i="34"/>
  <c r="F16" i="34"/>
  <c r="F13" i="34"/>
  <c r="B13" i="51"/>
  <c r="F20" i="34"/>
  <c r="F23" i="34"/>
  <c r="F14" i="34"/>
  <c r="B18" i="51"/>
  <c r="F24" i="34"/>
  <c r="F25" i="34"/>
  <c r="F26" i="34"/>
  <c r="F27" i="34"/>
  <c r="F28" i="34"/>
  <c r="F29" i="34"/>
  <c r="F30" i="34"/>
  <c r="F31" i="34"/>
  <c r="F32" i="34"/>
  <c r="F33" i="34"/>
  <c r="F34" i="34"/>
  <c r="F35" i="34"/>
  <c r="F36" i="34"/>
  <c r="F37" i="34"/>
  <c r="F38" i="34"/>
  <c r="F39" i="34"/>
  <c r="F40" i="34"/>
  <c r="F41" i="34"/>
  <c r="F42" i="34"/>
  <c r="F43" i="34"/>
  <c r="F44" i="34"/>
  <c r="F45" i="34"/>
  <c r="F46" i="34"/>
  <c r="F47" i="34"/>
  <c r="F48" i="34"/>
  <c r="F49" i="34"/>
  <c r="F50" i="34"/>
  <c r="F15" i="35"/>
  <c r="H19" i="51"/>
  <c r="H40" i="51"/>
  <c r="H37" i="51"/>
  <c r="I40" i="51"/>
  <c r="I37" i="51"/>
  <c r="B26" i="51"/>
  <c r="B24" i="51"/>
  <c r="C32" i="51"/>
  <c r="B30" i="51"/>
  <c r="C29" i="51"/>
  <c r="C27" i="51"/>
  <c r="C25" i="51"/>
  <c r="B31" i="51"/>
  <c r="B29" i="51"/>
  <c r="B27" i="51"/>
  <c r="B25" i="51"/>
  <c r="C23" i="51"/>
  <c r="C30" i="51"/>
  <c r="C26" i="51"/>
  <c r="H13" i="51"/>
  <c r="I12" i="51"/>
  <c r="I13" i="51"/>
  <c r="H14" i="51"/>
  <c r="H10" i="51"/>
  <c r="I10" i="51"/>
  <c r="I23" i="51"/>
  <c r="H23" i="51"/>
  <c r="B17" i="51"/>
  <c r="C17" i="51"/>
  <c r="B12" i="51"/>
  <c r="B15" i="51"/>
  <c r="B11" i="51"/>
  <c r="C15" i="51"/>
  <c r="C11" i="51"/>
  <c r="G6" i="24"/>
  <c r="J49" i="31"/>
  <c r="D49" i="31"/>
  <c r="K49" i="31"/>
  <c r="C49" i="31"/>
  <c r="J48" i="31"/>
  <c r="D48" i="31"/>
  <c r="K48" i="31"/>
  <c r="C48" i="31"/>
  <c r="J47" i="31"/>
  <c r="D47" i="31"/>
  <c r="K47" i="31"/>
  <c r="C47" i="31"/>
  <c r="J46" i="31"/>
  <c r="D46" i="31"/>
  <c r="K46" i="31"/>
  <c r="C46" i="31"/>
  <c r="J45" i="31"/>
  <c r="D45" i="31"/>
  <c r="K45" i="31"/>
  <c r="C45" i="31"/>
  <c r="J44" i="31"/>
  <c r="D44" i="31"/>
  <c r="K44" i="31"/>
  <c r="C44" i="31"/>
  <c r="J43" i="31"/>
  <c r="D43" i="31"/>
  <c r="K43" i="31"/>
  <c r="C43" i="31"/>
  <c r="J42" i="31"/>
  <c r="D42" i="31"/>
  <c r="K42" i="31"/>
  <c r="C42" i="31"/>
  <c r="J41" i="31"/>
  <c r="D41" i="31"/>
  <c r="K41" i="31"/>
  <c r="C41" i="31"/>
  <c r="J40" i="31"/>
  <c r="D40" i="31"/>
  <c r="K40" i="31"/>
  <c r="C40" i="31"/>
  <c r="J39" i="31"/>
  <c r="D39" i="31"/>
  <c r="K39" i="31"/>
  <c r="C39" i="31"/>
  <c r="J38" i="31"/>
  <c r="D38" i="31"/>
  <c r="K38" i="31"/>
  <c r="C38" i="31"/>
  <c r="J37" i="31"/>
  <c r="D37" i="31"/>
  <c r="K37" i="31"/>
  <c r="C37" i="31"/>
  <c r="J36" i="31"/>
  <c r="D36" i="31"/>
  <c r="K36" i="31"/>
  <c r="C36" i="31"/>
  <c r="J35" i="31"/>
  <c r="D35" i="31"/>
  <c r="K35" i="31"/>
  <c r="C35" i="31"/>
  <c r="J34" i="31"/>
  <c r="D34" i="31"/>
  <c r="K34" i="31"/>
  <c r="C34" i="31"/>
  <c r="J33" i="31"/>
  <c r="D33" i="31"/>
  <c r="K33" i="31"/>
  <c r="C33" i="31"/>
  <c r="J32" i="31"/>
  <c r="D32" i="31"/>
  <c r="K32" i="31"/>
  <c r="C32" i="31"/>
  <c r="J31" i="31"/>
  <c r="D31" i="31"/>
  <c r="K31" i="31"/>
  <c r="C31" i="31"/>
  <c r="J30" i="31"/>
  <c r="D30" i="31"/>
  <c r="K30" i="31"/>
  <c r="C30" i="31"/>
  <c r="J29" i="31"/>
  <c r="D29" i="31"/>
  <c r="K29" i="31"/>
  <c r="C29" i="31"/>
  <c r="J28" i="31"/>
  <c r="D28" i="31"/>
  <c r="K28" i="31"/>
  <c r="C28" i="31"/>
  <c r="J27" i="31"/>
  <c r="D27" i="31"/>
  <c r="K27" i="31"/>
  <c r="C27" i="31"/>
  <c r="J26" i="31"/>
  <c r="D26" i="31"/>
  <c r="K26" i="31"/>
  <c r="C26" i="31"/>
  <c r="J25" i="31"/>
  <c r="D25" i="31"/>
  <c r="K25" i="31"/>
  <c r="C25" i="31"/>
  <c r="J24" i="31"/>
  <c r="D24" i="31"/>
  <c r="K24" i="31"/>
  <c r="C24" i="31"/>
  <c r="J23" i="31"/>
  <c r="D23" i="31"/>
  <c r="K23" i="31"/>
  <c r="C23" i="31"/>
  <c r="J22" i="31"/>
  <c r="D22" i="31"/>
  <c r="K22" i="31"/>
  <c r="C22" i="31"/>
  <c r="J14" i="31"/>
  <c r="J15" i="31"/>
  <c r="J17" i="31"/>
  <c r="J19" i="31"/>
  <c r="J13" i="31"/>
  <c r="J6" i="31"/>
  <c r="J7" i="31"/>
  <c r="J11" i="31"/>
  <c r="J21" i="31"/>
  <c r="J8" i="31"/>
  <c r="J20" i="31"/>
  <c r="J18" i="31"/>
  <c r="J16" i="31"/>
  <c r="J12" i="31"/>
  <c r="J9" i="31"/>
  <c r="J10" i="31"/>
  <c r="J49" i="30"/>
  <c r="D49" i="30"/>
  <c r="K49" i="30"/>
  <c r="C49" i="30"/>
  <c r="J48" i="30"/>
  <c r="D48" i="30"/>
  <c r="K48" i="30"/>
  <c r="C48" i="30"/>
  <c r="J47" i="30"/>
  <c r="D47" i="30"/>
  <c r="K47" i="30"/>
  <c r="C47" i="30"/>
  <c r="J46" i="30"/>
  <c r="D46" i="30"/>
  <c r="K46" i="30"/>
  <c r="C46" i="30"/>
  <c r="J45" i="30"/>
  <c r="D45" i="30"/>
  <c r="K45" i="30"/>
  <c r="C45" i="30"/>
  <c r="J44" i="30"/>
  <c r="D44" i="30"/>
  <c r="K44" i="30"/>
  <c r="C44" i="30"/>
  <c r="J43" i="30"/>
  <c r="D43" i="30"/>
  <c r="K43" i="30"/>
  <c r="C43" i="30"/>
  <c r="J42" i="30"/>
  <c r="D42" i="30"/>
  <c r="K42" i="30"/>
  <c r="C42" i="30"/>
  <c r="J41" i="30"/>
  <c r="D41" i="30"/>
  <c r="K41" i="30"/>
  <c r="C41" i="30"/>
  <c r="J40" i="30"/>
  <c r="D40" i="30"/>
  <c r="K40" i="30"/>
  <c r="C40" i="30"/>
  <c r="J39" i="30"/>
  <c r="D39" i="30"/>
  <c r="K39" i="30"/>
  <c r="C39" i="30"/>
  <c r="J38" i="30"/>
  <c r="D38" i="30"/>
  <c r="K38" i="30"/>
  <c r="C38" i="30"/>
  <c r="J37" i="30"/>
  <c r="D37" i="30"/>
  <c r="K37" i="30"/>
  <c r="C37" i="30"/>
  <c r="J36" i="30"/>
  <c r="D36" i="30"/>
  <c r="K36" i="30"/>
  <c r="C36" i="30"/>
  <c r="J35" i="30"/>
  <c r="D35" i="30"/>
  <c r="K35" i="30"/>
  <c r="C35" i="30"/>
  <c r="J34" i="30"/>
  <c r="D34" i="30"/>
  <c r="K34" i="30"/>
  <c r="C34" i="30"/>
  <c r="J33" i="30"/>
  <c r="D33" i="30"/>
  <c r="K33" i="30"/>
  <c r="C33" i="30"/>
  <c r="J32" i="30"/>
  <c r="D32" i="30"/>
  <c r="K32" i="30"/>
  <c r="C32" i="30"/>
  <c r="J31" i="30"/>
  <c r="D31" i="30"/>
  <c r="K31" i="30"/>
  <c r="C31" i="30"/>
  <c r="J30" i="30"/>
  <c r="D30" i="30"/>
  <c r="K30" i="30"/>
  <c r="C30" i="30"/>
  <c r="J29" i="30"/>
  <c r="D29" i="30"/>
  <c r="K29" i="30"/>
  <c r="C29" i="30"/>
  <c r="J28" i="30"/>
  <c r="D28" i="30"/>
  <c r="K28" i="30"/>
  <c r="C28" i="30"/>
  <c r="J27" i="30"/>
  <c r="D27" i="30"/>
  <c r="K27" i="30"/>
  <c r="C27" i="30"/>
  <c r="J26" i="30"/>
  <c r="D26" i="30"/>
  <c r="K26" i="30"/>
  <c r="C26" i="30"/>
  <c r="J25" i="30"/>
  <c r="D25" i="30"/>
  <c r="K25" i="30"/>
  <c r="C25" i="30"/>
  <c r="J24" i="30"/>
  <c r="D24" i="30"/>
  <c r="K24" i="30"/>
  <c r="C24" i="30"/>
  <c r="J8" i="30"/>
  <c r="J17" i="30"/>
  <c r="J18" i="30"/>
  <c r="J16" i="30"/>
  <c r="J13" i="30"/>
  <c r="J19" i="30"/>
  <c r="J23" i="30"/>
  <c r="J22" i="30"/>
  <c r="J21" i="30"/>
  <c r="J9" i="30"/>
  <c r="J15" i="30"/>
  <c r="J11" i="30"/>
  <c r="J6" i="30"/>
  <c r="J12" i="30"/>
  <c r="J7" i="30"/>
  <c r="J14" i="30"/>
  <c r="J10" i="30"/>
  <c r="J20" i="30"/>
  <c r="J49" i="29"/>
  <c r="D49" i="29"/>
  <c r="K49" i="29"/>
  <c r="C49" i="29"/>
  <c r="J48" i="29"/>
  <c r="D48" i="29"/>
  <c r="K48" i="29"/>
  <c r="C48" i="29"/>
  <c r="J47" i="29"/>
  <c r="D47" i="29"/>
  <c r="K47" i="29"/>
  <c r="C47" i="29"/>
  <c r="J46" i="29"/>
  <c r="D46" i="29"/>
  <c r="K46" i="29"/>
  <c r="C46" i="29"/>
  <c r="J45" i="29"/>
  <c r="D45" i="29"/>
  <c r="K45" i="29"/>
  <c r="C45" i="29"/>
  <c r="J44" i="29"/>
  <c r="D44" i="29"/>
  <c r="K44" i="29"/>
  <c r="C44" i="29"/>
  <c r="J43" i="29"/>
  <c r="D43" i="29"/>
  <c r="K43" i="29"/>
  <c r="C43" i="29"/>
  <c r="J42" i="29"/>
  <c r="D42" i="29"/>
  <c r="K42" i="29"/>
  <c r="C42" i="29"/>
  <c r="J41" i="29"/>
  <c r="D41" i="29"/>
  <c r="K41" i="29"/>
  <c r="C41" i="29"/>
  <c r="J40" i="29"/>
  <c r="D40" i="29"/>
  <c r="K40" i="29"/>
  <c r="C40" i="29"/>
  <c r="J39" i="29"/>
  <c r="D39" i="29"/>
  <c r="K39" i="29"/>
  <c r="C39" i="29"/>
  <c r="J38" i="29"/>
  <c r="D38" i="29"/>
  <c r="K38" i="29"/>
  <c r="C38" i="29"/>
  <c r="J37" i="29"/>
  <c r="D37" i="29"/>
  <c r="K37" i="29"/>
  <c r="C37" i="29"/>
  <c r="J36" i="29"/>
  <c r="D36" i="29"/>
  <c r="K36" i="29"/>
  <c r="C36" i="29"/>
  <c r="J35" i="29"/>
  <c r="D35" i="29"/>
  <c r="K35" i="29"/>
  <c r="C35" i="29"/>
  <c r="J34" i="29"/>
  <c r="D34" i="29"/>
  <c r="K34" i="29"/>
  <c r="C34" i="29"/>
  <c r="J33" i="29"/>
  <c r="D33" i="29"/>
  <c r="K33" i="29"/>
  <c r="C33" i="29"/>
  <c r="J32" i="29"/>
  <c r="D32" i="29"/>
  <c r="K32" i="29"/>
  <c r="C32" i="29"/>
  <c r="J31" i="29"/>
  <c r="D31" i="29"/>
  <c r="K31" i="29"/>
  <c r="C31" i="29"/>
  <c r="J30" i="29"/>
  <c r="D30" i="29"/>
  <c r="K30" i="29"/>
  <c r="C30" i="29"/>
  <c r="J29" i="29"/>
  <c r="D29" i="29"/>
  <c r="K29" i="29"/>
  <c r="C29" i="29"/>
  <c r="J28" i="29"/>
  <c r="D28" i="29"/>
  <c r="K28" i="29"/>
  <c r="C28" i="29"/>
  <c r="J27" i="29"/>
  <c r="D27" i="29"/>
  <c r="K27" i="29"/>
  <c r="C27" i="29"/>
  <c r="J26" i="29"/>
  <c r="D26" i="29"/>
  <c r="K26" i="29"/>
  <c r="C26" i="29"/>
  <c r="J15" i="29"/>
  <c r="J14" i="29"/>
  <c r="J13" i="29"/>
  <c r="J25" i="29"/>
  <c r="J24" i="29"/>
  <c r="J11" i="29"/>
  <c r="J19" i="29"/>
  <c r="J20" i="29"/>
  <c r="J10" i="29"/>
  <c r="J23" i="29"/>
  <c r="J17" i="29"/>
  <c r="J8" i="29"/>
  <c r="J16" i="29"/>
  <c r="J21" i="29"/>
  <c r="J6" i="29"/>
  <c r="J9" i="29"/>
  <c r="J12" i="29"/>
  <c r="J7" i="29"/>
  <c r="J22" i="29"/>
  <c r="D22" i="29"/>
  <c r="K22" i="29"/>
  <c r="J18" i="29"/>
  <c r="J49" i="36"/>
  <c r="D49" i="36"/>
  <c r="K49" i="36"/>
  <c r="C49" i="36"/>
  <c r="J48" i="36"/>
  <c r="D48" i="36"/>
  <c r="K48" i="36"/>
  <c r="C48" i="36"/>
  <c r="J47" i="36"/>
  <c r="D47" i="36"/>
  <c r="K47" i="36"/>
  <c r="C47" i="36"/>
  <c r="J46" i="36"/>
  <c r="D46" i="36"/>
  <c r="K46" i="36"/>
  <c r="C46" i="36"/>
  <c r="J45" i="36"/>
  <c r="D45" i="36"/>
  <c r="K45" i="36"/>
  <c r="C45" i="36"/>
  <c r="J44" i="36"/>
  <c r="D44" i="36"/>
  <c r="K44" i="36"/>
  <c r="C44" i="36"/>
  <c r="J43" i="36"/>
  <c r="D43" i="36"/>
  <c r="K43" i="36"/>
  <c r="C43" i="36"/>
  <c r="J42" i="36"/>
  <c r="D42" i="36"/>
  <c r="K42" i="36"/>
  <c r="C42" i="36"/>
  <c r="J41" i="36"/>
  <c r="D41" i="36"/>
  <c r="K41" i="36"/>
  <c r="C41" i="36"/>
  <c r="J40" i="36"/>
  <c r="D40" i="36"/>
  <c r="K40" i="36"/>
  <c r="C40" i="36"/>
  <c r="J39" i="36"/>
  <c r="D39" i="36"/>
  <c r="K39" i="36"/>
  <c r="C39" i="36"/>
  <c r="J38" i="36"/>
  <c r="D38" i="36"/>
  <c r="K38" i="36"/>
  <c r="C38" i="36"/>
  <c r="J37" i="36"/>
  <c r="D37" i="36"/>
  <c r="K37" i="36"/>
  <c r="C37" i="36"/>
  <c r="J36" i="36"/>
  <c r="D36" i="36"/>
  <c r="K36" i="36"/>
  <c r="C36" i="36"/>
  <c r="J35" i="36"/>
  <c r="D35" i="36"/>
  <c r="K35" i="36"/>
  <c r="C35" i="36"/>
  <c r="J34" i="36"/>
  <c r="D34" i="36"/>
  <c r="K34" i="36"/>
  <c r="C34" i="36"/>
  <c r="J33" i="36"/>
  <c r="D33" i="36"/>
  <c r="K33" i="36"/>
  <c r="C33" i="36"/>
  <c r="J32" i="36"/>
  <c r="D32" i="36"/>
  <c r="K32" i="36"/>
  <c r="C32" i="36"/>
  <c r="J31" i="36"/>
  <c r="D31" i="36"/>
  <c r="K31" i="36"/>
  <c r="C31" i="36"/>
  <c r="J30" i="36"/>
  <c r="D30" i="36"/>
  <c r="K30" i="36"/>
  <c r="C30" i="36"/>
  <c r="J29" i="36"/>
  <c r="D29" i="36"/>
  <c r="K29" i="36"/>
  <c r="C29" i="36"/>
  <c r="J28" i="36"/>
  <c r="D28" i="36"/>
  <c r="K28" i="36"/>
  <c r="C28" i="36"/>
  <c r="J27" i="36"/>
  <c r="D27" i="36"/>
  <c r="K27" i="36"/>
  <c r="C27" i="36"/>
  <c r="J26" i="36"/>
  <c r="D26" i="36"/>
  <c r="K26" i="36"/>
  <c r="C26" i="36"/>
  <c r="J25" i="36"/>
  <c r="D25" i="36"/>
  <c r="K25" i="36"/>
  <c r="C25" i="36"/>
  <c r="J24" i="36"/>
  <c r="D24" i="36"/>
  <c r="K24" i="36"/>
  <c r="C24" i="36"/>
  <c r="J15" i="36"/>
  <c r="J18" i="36"/>
  <c r="J23" i="36"/>
  <c r="J8" i="36"/>
  <c r="J20" i="36"/>
  <c r="J19" i="36"/>
  <c r="J16" i="36"/>
  <c r="J17" i="36"/>
  <c r="J12" i="36"/>
  <c r="J9" i="36"/>
  <c r="J14" i="36"/>
  <c r="J11" i="36"/>
  <c r="J13" i="36"/>
  <c r="J7" i="36"/>
  <c r="J6" i="36"/>
  <c r="J22" i="36"/>
  <c r="J21" i="36"/>
  <c r="J10" i="36"/>
  <c r="J49" i="35"/>
  <c r="D49" i="35"/>
  <c r="K49" i="35"/>
  <c r="C49" i="35"/>
  <c r="J48" i="35"/>
  <c r="D48" i="35"/>
  <c r="K48" i="35"/>
  <c r="C48" i="35"/>
  <c r="J47" i="35"/>
  <c r="D47" i="35"/>
  <c r="K47" i="35"/>
  <c r="C47" i="35"/>
  <c r="J46" i="35"/>
  <c r="D46" i="35"/>
  <c r="K46" i="35"/>
  <c r="C46" i="35"/>
  <c r="J45" i="35"/>
  <c r="D45" i="35"/>
  <c r="K45" i="35"/>
  <c r="C45" i="35"/>
  <c r="J44" i="35"/>
  <c r="D44" i="35"/>
  <c r="K44" i="35"/>
  <c r="C44" i="35"/>
  <c r="J43" i="35"/>
  <c r="D43" i="35"/>
  <c r="K43" i="35"/>
  <c r="C43" i="35"/>
  <c r="J42" i="35"/>
  <c r="D42" i="35"/>
  <c r="K42" i="35"/>
  <c r="C42" i="35"/>
  <c r="J41" i="35"/>
  <c r="D41" i="35"/>
  <c r="K41" i="35"/>
  <c r="C41" i="35"/>
  <c r="J40" i="35"/>
  <c r="D40" i="35"/>
  <c r="K40" i="35"/>
  <c r="C40" i="35"/>
  <c r="J39" i="35"/>
  <c r="D39" i="35"/>
  <c r="K39" i="35"/>
  <c r="C39" i="35"/>
  <c r="J38" i="35"/>
  <c r="D38" i="35"/>
  <c r="K38" i="35"/>
  <c r="C38" i="35"/>
  <c r="J37" i="35"/>
  <c r="D37" i="35"/>
  <c r="K37" i="35"/>
  <c r="C37" i="35"/>
  <c r="J36" i="35"/>
  <c r="D36" i="35"/>
  <c r="K36" i="35"/>
  <c r="C36" i="35"/>
  <c r="J35" i="35"/>
  <c r="D35" i="35"/>
  <c r="K35" i="35"/>
  <c r="C35" i="35"/>
  <c r="J34" i="35"/>
  <c r="D34" i="35"/>
  <c r="K34" i="35"/>
  <c r="C34" i="35"/>
  <c r="J33" i="35"/>
  <c r="D33" i="35"/>
  <c r="K33" i="35"/>
  <c r="C33" i="35"/>
  <c r="J32" i="35"/>
  <c r="D32" i="35"/>
  <c r="K32" i="35"/>
  <c r="C32" i="35"/>
  <c r="J31" i="35"/>
  <c r="D31" i="35"/>
  <c r="K31" i="35"/>
  <c r="C31" i="35"/>
  <c r="J30" i="35"/>
  <c r="D30" i="35"/>
  <c r="K30" i="35"/>
  <c r="C30" i="35"/>
  <c r="J29" i="35"/>
  <c r="J9" i="35"/>
  <c r="J22" i="35"/>
  <c r="J24" i="35"/>
  <c r="J20" i="35"/>
  <c r="J28" i="35"/>
  <c r="J21" i="35"/>
  <c r="J19" i="35"/>
  <c r="J14" i="35"/>
  <c r="J25" i="35"/>
  <c r="J23" i="35"/>
  <c r="J16" i="35"/>
  <c r="J12" i="35"/>
  <c r="J17" i="35"/>
  <c r="J10" i="35"/>
  <c r="J27" i="35"/>
  <c r="D27" i="35"/>
  <c r="K27" i="35"/>
  <c r="C27" i="35"/>
  <c r="J26" i="35"/>
  <c r="D26" i="35"/>
  <c r="K26" i="35"/>
  <c r="C26" i="35"/>
  <c r="J6" i="35"/>
  <c r="J11" i="35"/>
  <c r="J18" i="35"/>
  <c r="J8" i="35"/>
  <c r="J13" i="35"/>
  <c r="J7" i="35"/>
  <c r="J15" i="35"/>
  <c r="D15" i="35"/>
  <c r="K15" i="35"/>
  <c r="K19" i="51"/>
  <c r="G50" i="13"/>
  <c r="F50" i="13"/>
  <c r="C50" i="13"/>
  <c r="G49" i="13"/>
  <c r="F49" i="13"/>
  <c r="C49" i="13"/>
  <c r="G48" i="13"/>
  <c r="F48" i="13"/>
  <c r="C48" i="13"/>
  <c r="G47" i="13"/>
  <c r="F47" i="13"/>
  <c r="C47" i="13"/>
  <c r="G46" i="13"/>
  <c r="F46" i="13"/>
  <c r="C46" i="13"/>
  <c r="G45" i="13"/>
  <c r="F45" i="13"/>
  <c r="C45" i="13"/>
  <c r="G44" i="13"/>
  <c r="F44" i="13"/>
  <c r="C44" i="13"/>
  <c r="G43" i="13"/>
  <c r="F43" i="13"/>
  <c r="C43" i="13"/>
  <c r="G42" i="13"/>
  <c r="F42" i="13"/>
  <c r="C42" i="13"/>
  <c r="G41" i="13"/>
  <c r="F41" i="13"/>
  <c r="C41" i="13"/>
  <c r="G40" i="13"/>
  <c r="F40" i="13"/>
  <c r="C40" i="13"/>
  <c r="G39" i="13"/>
  <c r="F39" i="13"/>
  <c r="C39" i="13"/>
  <c r="G38" i="13"/>
  <c r="F38" i="13"/>
  <c r="C38" i="13"/>
  <c r="G37" i="13"/>
  <c r="F37" i="13"/>
  <c r="C37" i="13"/>
  <c r="G36" i="13"/>
  <c r="F36" i="13"/>
  <c r="C36" i="13"/>
  <c r="G35" i="13"/>
  <c r="F35" i="13"/>
  <c r="C35" i="13"/>
  <c r="G34" i="13"/>
  <c r="F34" i="13"/>
  <c r="C34" i="13"/>
  <c r="G33" i="13"/>
  <c r="F33" i="13"/>
  <c r="C33" i="13"/>
  <c r="G32" i="13"/>
  <c r="F32" i="13"/>
  <c r="C32" i="13"/>
  <c r="G31" i="13"/>
  <c r="F31" i="13"/>
  <c r="C31" i="13"/>
  <c r="G30" i="13"/>
  <c r="F30" i="13"/>
  <c r="C30" i="13"/>
  <c r="G29" i="13"/>
  <c r="F29" i="13"/>
  <c r="C29" i="13"/>
  <c r="G28" i="13"/>
  <c r="F28" i="13"/>
  <c r="C28" i="13"/>
  <c r="G27" i="13"/>
  <c r="F27" i="13"/>
  <c r="C27" i="13"/>
  <c r="G26" i="13"/>
  <c r="F26" i="13"/>
  <c r="C26" i="13"/>
  <c r="G25" i="13"/>
  <c r="F25" i="13"/>
  <c r="C25" i="13"/>
  <c r="G24" i="13"/>
  <c r="F24" i="13"/>
  <c r="C24" i="13"/>
  <c r="G10" i="13"/>
  <c r="F10" i="13"/>
  <c r="G21" i="13"/>
  <c r="F21" i="13"/>
  <c r="G15" i="13"/>
  <c r="F15" i="13"/>
  <c r="G22" i="13"/>
  <c r="F22" i="13"/>
  <c r="G13" i="13"/>
  <c r="F13" i="13"/>
  <c r="G11" i="13"/>
  <c r="F11" i="13"/>
  <c r="G9" i="13"/>
  <c r="F9" i="13"/>
  <c r="G20" i="13"/>
  <c r="F20" i="13"/>
  <c r="G23" i="13"/>
  <c r="F23" i="13"/>
  <c r="G6" i="13"/>
  <c r="F6" i="13"/>
  <c r="G18" i="13"/>
  <c r="F18" i="13"/>
  <c r="G19" i="13"/>
  <c r="F19" i="13"/>
  <c r="G16" i="13"/>
  <c r="F16" i="13"/>
  <c r="G8" i="13"/>
  <c r="F8" i="13"/>
  <c r="G7" i="13"/>
  <c r="F7" i="13"/>
  <c r="G17" i="13"/>
  <c r="C25" i="52"/>
  <c r="F17" i="13"/>
  <c r="B25" i="52"/>
  <c r="G14" i="13"/>
  <c r="C24" i="52"/>
  <c r="F14" i="13"/>
  <c r="B24" i="52"/>
  <c r="G12" i="13"/>
  <c r="F12" i="13"/>
  <c r="G50" i="12"/>
  <c r="F50" i="12"/>
  <c r="C50" i="12"/>
  <c r="G49" i="12"/>
  <c r="F49" i="12"/>
  <c r="C49" i="12"/>
  <c r="G48" i="12"/>
  <c r="F48" i="12"/>
  <c r="C48" i="12"/>
  <c r="G47" i="12"/>
  <c r="F47" i="12"/>
  <c r="C47" i="12"/>
  <c r="G46" i="12"/>
  <c r="F46" i="12"/>
  <c r="C46" i="12"/>
  <c r="G45" i="12"/>
  <c r="F45" i="12"/>
  <c r="C45" i="12"/>
  <c r="G44" i="12"/>
  <c r="F44" i="12"/>
  <c r="C44" i="12"/>
  <c r="G43" i="12"/>
  <c r="F43" i="12"/>
  <c r="C43" i="12"/>
  <c r="G42" i="12"/>
  <c r="F42" i="12"/>
  <c r="C42" i="12"/>
  <c r="G41" i="12"/>
  <c r="F41" i="12"/>
  <c r="C41" i="12"/>
  <c r="G40" i="12"/>
  <c r="F40" i="12"/>
  <c r="C40" i="12"/>
  <c r="G39" i="12"/>
  <c r="F39" i="12"/>
  <c r="C39" i="12"/>
  <c r="G38" i="12"/>
  <c r="F38" i="12"/>
  <c r="C38" i="12"/>
  <c r="G37" i="12"/>
  <c r="F37" i="12"/>
  <c r="C37" i="12"/>
  <c r="G36" i="12"/>
  <c r="F36" i="12"/>
  <c r="C36" i="12"/>
  <c r="G35" i="12"/>
  <c r="F35" i="12"/>
  <c r="C35" i="12"/>
  <c r="G34" i="12"/>
  <c r="F34" i="12"/>
  <c r="C34" i="12"/>
  <c r="G33" i="12"/>
  <c r="F33" i="12"/>
  <c r="C33" i="12"/>
  <c r="G32" i="12"/>
  <c r="F32" i="12"/>
  <c r="G31" i="12"/>
  <c r="F31" i="12"/>
  <c r="G30" i="12"/>
  <c r="F30" i="12"/>
  <c r="G29" i="12"/>
  <c r="F29" i="12"/>
  <c r="G28" i="12"/>
  <c r="F28" i="12"/>
  <c r="G27" i="12"/>
  <c r="F27" i="12"/>
  <c r="G26" i="12"/>
  <c r="F26" i="12"/>
  <c r="G25" i="12"/>
  <c r="F25" i="12"/>
  <c r="G24" i="12"/>
  <c r="F24" i="12"/>
  <c r="G11" i="12"/>
  <c r="F11" i="12"/>
  <c r="G13" i="12"/>
  <c r="F13" i="12"/>
  <c r="G21" i="12"/>
  <c r="F21" i="12"/>
  <c r="G12" i="12"/>
  <c r="F12" i="12"/>
  <c r="G15" i="12"/>
  <c r="F15" i="12"/>
  <c r="G19" i="12"/>
  <c r="F19" i="12"/>
  <c r="G6" i="12"/>
  <c r="F6" i="12"/>
  <c r="G22" i="12"/>
  <c r="F22" i="12"/>
  <c r="G23" i="12"/>
  <c r="F23" i="12"/>
  <c r="G16" i="12"/>
  <c r="F16" i="12"/>
  <c r="G8" i="12"/>
  <c r="F8" i="12"/>
  <c r="G14" i="12"/>
  <c r="F14" i="12"/>
  <c r="G9" i="12"/>
  <c r="F9" i="12"/>
  <c r="G18" i="12"/>
  <c r="F18" i="12"/>
  <c r="G17" i="12"/>
  <c r="I13" i="52"/>
  <c r="F17" i="12"/>
  <c r="H13" i="52"/>
  <c r="G10" i="12"/>
  <c r="I12" i="52"/>
  <c r="F10" i="12"/>
  <c r="H12" i="52"/>
  <c r="G20" i="12"/>
  <c r="F20" i="12"/>
  <c r="G7" i="12"/>
  <c r="F7" i="12"/>
  <c r="J7" i="34"/>
  <c r="J8" i="34"/>
  <c r="J9" i="34"/>
  <c r="J10" i="34"/>
  <c r="J11" i="34"/>
  <c r="J12" i="34"/>
  <c r="J13" i="34"/>
  <c r="J14" i="34"/>
  <c r="J15" i="34"/>
  <c r="J16" i="34"/>
  <c r="J17" i="34"/>
  <c r="J18" i="34"/>
  <c r="J19" i="34"/>
  <c r="J20" i="34"/>
  <c r="J21" i="34"/>
  <c r="J22" i="34"/>
  <c r="J23" i="34"/>
  <c r="J24" i="34"/>
  <c r="D24" i="34"/>
  <c r="K24" i="34"/>
  <c r="J25" i="34"/>
  <c r="D25" i="34"/>
  <c r="K25" i="34"/>
  <c r="J26" i="34"/>
  <c r="D26" i="34"/>
  <c r="K26" i="34"/>
  <c r="J27" i="34"/>
  <c r="D27" i="34"/>
  <c r="K27" i="34"/>
  <c r="J28" i="34"/>
  <c r="D28" i="34"/>
  <c r="K28" i="34"/>
  <c r="J29" i="34"/>
  <c r="D29" i="34"/>
  <c r="K29" i="34"/>
  <c r="J30" i="34"/>
  <c r="D30" i="34"/>
  <c r="K30" i="34"/>
  <c r="J31" i="34"/>
  <c r="D31" i="34"/>
  <c r="K31" i="34"/>
  <c r="J32" i="34"/>
  <c r="D32" i="34"/>
  <c r="K32" i="34"/>
  <c r="J33" i="34"/>
  <c r="D33" i="34"/>
  <c r="K33" i="34"/>
  <c r="J34" i="34"/>
  <c r="D34" i="34"/>
  <c r="K34" i="34"/>
  <c r="J35" i="34"/>
  <c r="D35" i="34"/>
  <c r="K35" i="34"/>
  <c r="J36" i="34"/>
  <c r="D36" i="34"/>
  <c r="K36" i="34"/>
  <c r="J37" i="34"/>
  <c r="D37" i="34"/>
  <c r="K37" i="34"/>
  <c r="J38" i="34"/>
  <c r="D38" i="34"/>
  <c r="K38" i="34"/>
  <c r="J39" i="34"/>
  <c r="D39" i="34"/>
  <c r="K39" i="34"/>
  <c r="J40" i="34"/>
  <c r="D40" i="34"/>
  <c r="K40" i="34"/>
  <c r="J41" i="34"/>
  <c r="D41" i="34"/>
  <c r="K41" i="34"/>
  <c r="J42" i="34"/>
  <c r="D42" i="34"/>
  <c r="K42" i="34"/>
  <c r="J43" i="34"/>
  <c r="D43" i="34"/>
  <c r="K43" i="34"/>
  <c r="J44" i="34"/>
  <c r="D44" i="34"/>
  <c r="K44" i="34"/>
  <c r="J45" i="34"/>
  <c r="D45" i="34"/>
  <c r="K45" i="34"/>
  <c r="J46" i="34"/>
  <c r="D46" i="34"/>
  <c r="K46" i="34"/>
  <c r="J47" i="34"/>
  <c r="D47" i="34"/>
  <c r="K47" i="34"/>
  <c r="J48" i="34"/>
  <c r="D48" i="34"/>
  <c r="K48" i="34"/>
  <c r="J49" i="34"/>
  <c r="D49" i="34"/>
  <c r="K49" i="34"/>
  <c r="J50" i="34"/>
  <c r="D50" i="34"/>
  <c r="K50" i="34"/>
  <c r="J6" i="34"/>
  <c r="D15" i="34"/>
  <c r="C50" i="34"/>
  <c r="C49" i="34"/>
  <c r="C48" i="34"/>
  <c r="C47" i="34"/>
  <c r="C46" i="34"/>
  <c r="C45" i="34"/>
  <c r="C44" i="34"/>
  <c r="C43" i="34"/>
  <c r="C42" i="34"/>
  <c r="C41" i="34"/>
  <c r="C40" i="34"/>
  <c r="C39" i="34"/>
  <c r="C38" i="34"/>
  <c r="C37" i="34"/>
  <c r="C36" i="34"/>
  <c r="C35" i="34"/>
  <c r="C34" i="34"/>
  <c r="C33" i="34"/>
  <c r="C32" i="34"/>
  <c r="C31" i="34"/>
  <c r="C30" i="34"/>
  <c r="C29" i="34"/>
  <c r="C28" i="34"/>
  <c r="C27" i="34"/>
  <c r="C26" i="34"/>
  <c r="C25" i="34"/>
  <c r="C24" i="34"/>
  <c r="C28" i="24"/>
  <c r="C29" i="24"/>
  <c r="C30" i="24"/>
  <c r="C31" i="24"/>
  <c r="C32" i="24"/>
  <c r="C33" i="24"/>
  <c r="C34" i="24"/>
  <c r="C35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C49" i="24"/>
  <c r="C50" i="24"/>
  <c r="F17" i="24"/>
  <c r="G17" i="24"/>
  <c r="F15" i="24"/>
  <c r="G15" i="24"/>
  <c r="F7" i="24"/>
  <c r="G7" i="24"/>
  <c r="F20" i="24"/>
  <c r="G20" i="24"/>
  <c r="F14" i="24"/>
  <c r="G14" i="24"/>
  <c r="F13" i="24"/>
  <c r="G13" i="24"/>
  <c r="F12" i="24"/>
  <c r="G12" i="24"/>
  <c r="F18" i="24"/>
  <c r="G18" i="24"/>
  <c r="F16" i="24"/>
  <c r="G16" i="24"/>
  <c r="F21" i="24"/>
  <c r="G21" i="24"/>
  <c r="F19" i="24"/>
  <c r="G19" i="24"/>
  <c r="F11" i="24"/>
  <c r="G11" i="24"/>
  <c r="F6" i="24"/>
  <c r="F9" i="24"/>
  <c r="G9" i="24"/>
  <c r="F10" i="24"/>
  <c r="G10" i="24"/>
  <c r="F22" i="24"/>
  <c r="G22" i="24"/>
  <c r="F23" i="24"/>
  <c r="G23" i="24"/>
  <c r="F24" i="24"/>
  <c r="G24" i="24"/>
  <c r="F25" i="24"/>
  <c r="G25" i="24"/>
  <c r="F26" i="24"/>
  <c r="G26" i="24"/>
  <c r="F27" i="24"/>
  <c r="G27" i="24"/>
  <c r="F28" i="24"/>
  <c r="G28" i="24"/>
  <c r="F29" i="24"/>
  <c r="G29" i="24"/>
  <c r="F30" i="24"/>
  <c r="G30" i="24"/>
  <c r="F31" i="24"/>
  <c r="G31" i="24"/>
  <c r="F32" i="24"/>
  <c r="G32" i="24"/>
  <c r="F33" i="24"/>
  <c r="G33" i="24"/>
  <c r="F34" i="24"/>
  <c r="G34" i="24"/>
  <c r="F35" i="24"/>
  <c r="G35" i="24"/>
  <c r="F36" i="24"/>
  <c r="G36" i="24"/>
  <c r="F37" i="24"/>
  <c r="G37" i="24"/>
  <c r="F38" i="24"/>
  <c r="G38" i="24"/>
  <c r="F39" i="24"/>
  <c r="G39" i="24"/>
  <c r="F40" i="24"/>
  <c r="G40" i="24"/>
  <c r="F41" i="24"/>
  <c r="G41" i="24"/>
  <c r="F42" i="24"/>
  <c r="G42" i="24"/>
  <c r="F43" i="24"/>
  <c r="G43" i="24"/>
  <c r="F44" i="24"/>
  <c r="G44" i="24"/>
  <c r="F45" i="24"/>
  <c r="G45" i="24"/>
  <c r="F46" i="24"/>
  <c r="G46" i="24"/>
  <c r="F47" i="24"/>
  <c r="G47" i="24"/>
  <c r="F48" i="24"/>
  <c r="G48" i="24"/>
  <c r="F49" i="24"/>
  <c r="G49" i="24"/>
  <c r="F50" i="24"/>
  <c r="G50" i="24"/>
  <c r="G8" i="24"/>
  <c r="F8" i="24"/>
  <c r="D10" i="31"/>
  <c r="K10" i="31"/>
  <c r="B13" i="52"/>
  <c r="B12" i="52"/>
  <c r="C19" i="52"/>
  <c r="C15" i="52"/>
  <c r="I17" i="52"/>
  <c r="C26" i="52"/>
  <c r="C28" i="52"/>
  <c r="C30" i="52"/>
  <c r="C32" i="52"/>
  <c r="C16" i="52"/>
  <c r="I14" i="52"/>
  <c r="C17" i="52"/>
  <c r="I15" i="52"/>
  <c r="I19" i="52"/>
  <c r="B19" i="52"/>
  <c r="B17" i="52"/>
  <c r="B15" i="52"/>
  <c r="H14" i="52"/>
  <c r="H16" i="52"/>
  <c r="H18" i="52"/>
  <c r="B23" i="52"/>
  <c r="B27" i="52"/>
  <c r="B29" i="52"/>
  <c r="B31" i="52"/>
  <c r="C18" i="52"/>
  <c r="I16" i="52"/>
  <c r="C23" i="52"/>
  <c r="C27" i="52"/>
  <c r="C31" i="52"/>
  <c r="I18" i="52"/>
  <c r="C29" i="52"/>
  <c r="B18" i="52"/>
  <c r="B16" i="52"/>
  <c r="B11" i="52"/>
  <c r="B14" i="52"/>
  <c r="H15" i="52"/>
  <c r="H17" i="52"/>
  <c r="H19" i="52"/>
  <c r="B26" i="52"/>
  <c r="B28" i="52"/>
  <c r="B30" i="52"/>
  <c r="B32" i="52"/>
  <c r="I10" i="52"/>
  <c r="H10" i="52"/>
  <c r="I11" i="52"/>
  <c r="H11" i="52"/>
  <c r="B10" i="52"/>
  <c r="D20" i="30"/>
  <c r="K20" i="30"/>
  <c r="D8" i="30"/>
  <c r="K8" i="30"/>
  <c r="D18" i="29"/>
  <c r="K18" i="29"/>
  <c r="D23" i="29"/>
  <c r="K23" i="29"/>
  <c r="D22" i="36"/>
  <c r="K22" i="36"/>
  <c r="D21" i="36"/>
  <c r="K21" i="36"/>
  <c r="D23" i="36"/>
  <c r="K23" i="36"/>
  <c r="D10" i="36"/>
  <c r="K10" i="36"/>
  <c r="J8" i="24"/>
  <c r="C10" i="52"/>
  <c r="I14" i="24"/>
  <c r="C13" i="52"/>
  <c r="I7" i="24"/>
  <c r="C12" i="52"/>
  <c r="I20" i="24"/>
  <c r="C11" i="52"/>
  <c r="I15" i="24"/>
  <c r="C14" i="52"/>
  <c r="J7" i="12"/>
  <c r="J18" i="12"/>
  <c r="J16" i="12"/>
  <c r="J19" i="12"/>
  <c r="J13" i="12"/>
  <c r="J26" i="12"/>
  <c r="J30" i="12"/>
  <c r="J34" i="12"/>
  <c r="D34" i="12"/>
  <c r="K34" i="12"/>
  <c r="J38" i="12"/>
  <c r="D38" i="12"/>
  <c r="K38" i="12"/>
  <c r="J42" i="12"/>
  <c r="D42" i="12"/>
  <c r="K42" i="12"/>
  <c r="J46" i="12"/>
  <c r="D46" i="12"/>
  <c r="K46" i="12"/>
  <c r="J50" i="12"/>
  <c r="D50" i="12"/>
  <c r="K50" i="12"/>
  <c r="J17" i="13"/>
  <c r="J19" i="13"/>
  <c r="J20" i="13"/>
  <c r="J22" i="13"/>
  <c r="J24" i="13"/>
  <c r="D24" i="13"/>
  <c r="K24" i="13"/>
  <c r="J28" i="13"/>
  <c r="D28" i="13"/>
  <c r="K28" i="13"/>
  <c r="J32" i="13"/>
  <c r="D32" i="13"/>
  <c r="K32" i="13"/>
  <c r="J36" i="13"/>
  <c r="D36" i="13"/>
  <c r="K36" i="13"/>
  <c r="J40" i="13"/>
  <c r="D40" i="13"/>
  <c r="K40" i="13"/>
  <c r="J44" i="13"/>
  <c r="D44" i="13"/>
  <c r="K44" i="13"/>
  <c r="J48" i="13"/>
  <c r="D48" i="13"/>
  <c r="K48" i="13"/>
  <c r="J17" i="12"/>
  <c r="J8" i="12"/>
  <c r="J6" i="12"/>
  <c r="J21" i="12"/>
  <c r="J25" i="12"/>
  <c r="J29" i="12"/>
  <c r="J33" i="12"/>
  <c r="D33" i="12"/>
  <c r="K33" i="12"/>
  <c r="J37" i="12"/>
  <c r="D37" i="12"/>
  <c r="K37" i="12"/>
  <c r="J41" i="12"/>
  <c r="D41" i="12"/>
  <c r="K41" i="12"/>
  <c r="J45" i="12"/>
  <c r="D45" i="12"/>
  <c r="K45" i="12"/>
  <c r="J49" i="12"/>
  <c r="D49" i="12"/>
  <c r="K49" i="12"/>
  <c r="J14" i="13"/>
  <c r="J16" i="13"/>
  <c r="J23" i="13"/>
  <c r="J13" i="13"/>
  <c r="J10" i="13"/>
  <c r="J27" i="13"/>
  <c r="D27" i="13"/>
  <c r="K27" i="13"/>
  <c r="J31" i="13"/>
  <c r="D31" i="13"/>
  <c r="K31" i="13"/>
  <c r="J35" i="13"/>
  <c r="D35" i="13"/>
  <c r="K35" i="13"/>
  <c r="J39" i="13"/>
  <c r="D39" i="13"/>
  <c r="K39" i="13"/>
  <c r="J43" i="13"/>
  <c r="D43" i="13"/>
  <c r="K43" i="13"/>
  <c r="J47" i="13"/>
  <c r="D47" i="13"/>
  <c r="K47" i="13"/>
  <c r="J10" i="12"/>
  <c r="J14" i="12"/>
  <c r="J22" i="12"/>
  <c r="J12" i="12"/>
  <c r="J24" i="12"/>
  <c r="J28" i="12"/>
  <c r="J32" i="12"/>
  <c r="J36" i="12"/>
  <c r="D36" i="12"/>
  <c r="K36" i="12"/>
  <c r="J40" i="12"/>
  <c r="D40" i="12"/>
  <c r="K40" i="12"/>
  <c r="J44" i="12"/>
  <c r="D44" i="12"/>
  <c r="K44" i="12"/>
  <c r="J48" i="12"/>
  <c r="D48" i="12"/>
  <c r="K48" i="12"/>
  <c r="J8" i="13"/>
  <c r="J6" i="13"/>
  <c r="J11" i="13"/>
  <c r="J21" i="13"/>
  <c r="J26" i="13"/>
  <c r="D26" i="13"/>
  <c r="K26" i="13"/>
  <c r="J30" i="13"/>
  <c r="D30" i="13"/>
  <c r="K30" i="13"/>
  <c r="J34" i="13"/>
  <c r="D34" i="13"/>
  <c r="K34" i="13"/>
  <c r="J38" i="13"/>
  <c r="D38" i="13"/>
  <c r="K38" i="13"/>
  <c r="J42" i="13"/>
  <c r="D42" i="13"/>
  <c r="K42" i="13"/>
  <c r="J46" i="13"/>
  <c r="D46" i="13"/>
  <c r="K46" i="13"/>
  <c r="J50" i="13"/>
  <c r="D50" i="13"/>
  <c r="K50" i="13"/>
  <c r="J20" i="12"/>
  <c r="J9" i="12"/>
  <c r="J23" i="12"/>
  <c r="J15" i="12"/>
  <c r="J11" i="12"/>
  <c r="J27" i="12"/>
  <c r="J31" i="12"/>
  <c r="J35" i="12"/>
  <c r="D35" i="12"/>
  <c r="K35" i="12"/>
  <c r="J39" i="12"/>
  <c r="D39" i="12"/>
  <c r="K39" i="12"/>
  <c r="J43" i="12"/>
  <c r="D43" i="12"/>
  <c r="K43" i="12"/>
  <c r="J47" i="12"/>
  <c r="D47" i="12"/>
  <c r="K47" i="12"/>
  <c r="J7" i="13"/>
  <c r="J18" i="13"/>
  <c r="J9" i="13"/>
  <c r="J15" i="13"/>
  <c r="J25" i="13"/>
  <c r="D25" i="13"/>
  <c r="K25" i="13"/>
  <c r="J29" i="13"/>
  <c r="D29" i="13"/>
  <c r="K29" i="13"/>
  <c r="J33" i="13"/>
  <c r="D33" i="13"/>
  <c r="K33" i="13"/>
  <c r="J37" i="13"/>
  <c r="D37" i="13"/>
  <c r="K37" i="13"/>
  <c r="J41" i="13"/>
  <c r="D41" i="13"/>
  <c r="K41" i="13"/>
  <c r="J45" i="13"/>
  <c r="D45" i="13"/>
  <c r="K45" i="13"/>
  <c r="J49" i="13"/>
  <c r="D49" i="13"/>
  <c r="K49" i="13"/>
  <c r="D9" i="31"/>
  <c r="K9" i="31"/>
  <c r="K39" i="51"/>
  <c r="D12" i="31"/>
  <c r="K12" i="31"/>
  <c r="K42" i="51"/>
  <c r="D16" i="31"/>
  <c r="K16" i="31"/>
  <c r="D18" i="31"/>
  <c r="K18" i="31"/>
  <c r="D20" i="31"/>
  <c r="K20" i="31"/>
  <c r="D8" i="31"/>
  <c r="K8" i="31"/>
  <c r="K37" i="51"/>
  <c r="D21" i="31"/>
  <c r="K21" i="31"/>
  <c r="D11" i="31"/>
  <c r="K11" i="31"/>
  <c r="K41" i="51"/>
  <c r="D7" i="31"/>
  <c r="K7" i="31"/>
  <c r="D6" i="31"/>
  <c r="K6" i="31"/>
  <c r="K40" i="51"/>
  <c r="D13" i="31"/>
  <c r="K13" i="31"/>
  <c r="K43" i="51"/>
  <c r="D19" i="31"/>
  <c r="K19" i="31"/>
  <c r="D17" i="31"/>
  <c r="K17" i="31"/>
  <c r="D15" i="31"/>
  <c r="K15" i="31"/>
  <c r="K45" i="51"/>
  <c r="D14" i="31"/>
  <c r="K14" i="31"/>
  <c r="K44" i="51"/>
  <c r="D11" i="30"/>
  <c r="K11" i="30"/>
  <c r="E41" i="51"/>
  <c r="D19" i="30"/>
  <c r="K19" i="30"/>
  <c r="D13" i="30"/>
  <c r="K13" i="30"/>
  <c r="E43" i="51"/>
  <c r="D16" i="30"/>
  <c r="K16" i="30"/>
  <c r="D18" i="30"/>
  <c r="K18" i="30"/>
  <c r="D17" i="30"/>
  <c r="K17" i="30"/>
  <c r="D15" i="30"/>
  <c r="K15" i="30"/>
  <c r="E45" i="51"/>
  <c r="D9" i="30"/>
  <c r="K9" i="30"/>
  <c r="D21" i="30"/>
  <c r="K21" i="30"/>
  <c r="D23" i="30"/>
  <c r="K23" i="30"/>
  <c r="D22" i="30"/>
  <c r="K22" i="30"/>
  <c r="D10" i="30"/>
  <c r="K10" i="30"/>
  <c r="E40" i="51"/>
  <c r="D14" i="30"/>
  <c r="K14" i="30"/>
  <c r="E44" i="51"/>
  <c r="D7" i="30"/>
  <c r="K7" i="30"/>
  <c r="E36" i="51"/>
  <c r="D12" i="30"/>
  <c r="K12" i="30"/>
  <c r="E42" i="51"/>
  <c r="D6" i="30"/>
  <c r="K6" i="30"/>
  <c r="D7" i="29"/>
  <c r="K7" i="29"/>
  <c r="D12" i="29"/>
  <c r="K12" i="29"/>
  <c r="K29" i="51"/>
  <c r="D9" i="29"/>
  <c r="K9" i="29"/>
  <c r="K26" i="51"/>
  <c r="D6" i="29"/>
  <c r="K6" i="29"/>
  <c r="K24" i="51"/>
  <c r="D21" i="29"/>
  <c r="K21" i="29"/>
  <c r="D16" i="29"/>
  <c r="K16" i="29"/>
  <c r="D8" i="29"/>
  <c r="K8" i="29"/>
  <c r="K25" i="51"/>
  <c r="D17" i="29"/>
  <c r="K17" i="29"/>
  <c r="D10" i="29"/>
  <c r="K10" i="29"/>
  <c r="K27" i="51"/>
  <c r="D20" i="29"/>
  <c r="K20" i="29"/>
  <c r="D19" i="29"/>
  <c r="K19" i="29"/>
  <c r="D11" i="29"/>
  <c r="K11" i="29"/>
  <c r="K28" i="51"/>
  <c r="D24" i="29"/>
  <c r="K24" i="29"/>
  <c r="D25" i="29"/>
  <c r="K25" i="29"/>
  <c r="D13" i="29"/>
  <c r="K13" i="29"/>
  <c r="K30" i="51"/>
  <c r="D14" i="29"/>
  <c r="K14" i="29"/>
  <c r="K31" i="51"/>
  <c r="D15" i="29"/>
  <c r="K15" i="29"/>
  <c r="K32" i="51"/>
  <c r="J12" i="13"/>
  <c r="D6" i="36"/>
  <c r="K6" i="36"/>
  <c r="D7" i="36"/>
  <c r="K7" i="36"/>
  <c r="D13" i="36"/>
  <c r="K13" i="36"/>
  <c r="D11" i="36"/>
  <c r="K11" i="36"/>
  <c r="E28" i="51"/>
  <c r="D19" i="36"/>
  <c r="K19" i="36"/>
  <c r="D20" i="36"/>
  <c r="K20" i="36"/>
  <c r="D8" i="36"/>
  <c r="K8" i="36"/>
  <c r="D18" i="36"/>
  <c r="K18" i="36"/>
  <c r="D15" i="36"/>
  <c r="K15" i="36"/>
  <c r="D14" i="36"/>
  <c r="K14" i="36"/>
  <c r="D9" i="36"/>
  <c r="K9" i="36"/>
  <c r="D12" i="36"/>
  <c r="K12" i="36"/>
  <c r="D17" i="36"/>
  <c r="K17" i="36"/>
  <c r="D16" i="36"/>
  <c r="K16" i="36"/>
  <c r="D7" i="35"/>
  <c r="K7" i="35"/>
  <c r="D13" i="35"/>
  <c r="K13" i="35"/>
  <c r="K17" i="51"/>
  <c r="D8" i="35"/>
  <c r="K8" i="35"/>
  <c r="K13" i="51"/>
  <c r="D18" i="35"/>
  <c r="K18" i="35"/>
  <c r="D11" i="35"/>
  <c r="K11" i="35"/>
  <c r="K15" i="51"/>
  <c r="D6" i="35"/>
  <c r="K6" i="35"/>
  <c r="D10" i="35"/>
  <c r="K10" i="35"/>
  <c r="K14" i="51"/>
  <c r="D17" i="35"/>
  <c r="K17" i="35"/>
  <c r="D12" i="35"/>
  <c r="K12" i="35"/>
  <c r="K16" i="51"/>
  <c r="D16" i="35"/>
  <c r="K16" i="35"/>
  <c r="D23" i="35"/>
  <c r="K23" i="35"/>
  <c r="D25" i="35"/>
  <c r="K25" i="35"/>
  <c r="D14" i="35"/>
  <c r="K14" i="35"/>
  <c r="K18" i="51"/>
  <c r="D24" i="35"/>
  <c r="K24" i="35"/>
  <c r="D22" i="35"/>
  <c r="K22" i="35"/>
  <c r="D9" i="35"/>
  <c r="K9" i="35"/>
  <c r="D29" i="35"/>
  <c r="K29" i="35"/>
  <c r="D19" i="35"/>
  <c r="K19" i="35"/>
  <c r="D28" i="35"/>
  <c r="K28" i="35"/>
  <c r="D20" i="35"/>
  <c r="K20" i="35"/>
  <c r="D21" i="35"/>
  <c r="K21" i="35"/>
  <c r="D14" i="34"/>
  <c r="D23" i="34"/>
  <c r="D20" i="34"/>
  <c r="D13" i="34"/>
  <c r="D16" i="34"/>
  <c r="D19" i="34"/>
  <c r="D21" i="34"/>
  <c r="D12" i="34"/>
  <c r="D11" i="34"/>
  <c r="D10" i="34"/>
  <c r="D22" i="34"/>
  <c r="D17" i="34"/>
  <c r="D7" i="34"/>
  <c r="K12" i="34"/>
  <c r="E16" i="51"/>
  <c r="D8" i="34"/>
  <c r="K10" i="34"/>
  <c r="E14" i="51"/>
  <c r="D18" i="34"/>
  <c r="D6" i="34"/>
  <c r="D9" i="34"/>
  <c r="K7" i="34"/>
  <c r="E11" i="51"/>
  <c r="I50" i="24"/>
  <c r="I49" i="24"/>
  <c r="I48" i="24"/>
  <c r="I47" i="24"/>
  <c r="I46" i="24"/>
  <c r="I45" i="24"/>
  <c r="I44" i="24"/>
  <c r="I43" i="24"/>
  <c r="I42" i="24"/>
  <c r="I41" i="24"/>
  <c r="I40" i="24"/>
  <c r="I39" i="24"/>
  <c r="I38" i="24"/>
  <c r="I37" i="24"/>
  <c r="I36" i="24"/>
  <c r="I35" i="24"/>
  <c r="I34" i="24"/>
  <c r="I33" i="24"/>
  <c r="I32" i="24"/>
  <c r="I31" i="24"/>
  <c r="I30" i="24"/>
  <c r="I29" i="24"/>
  <c r="I28" i="24"/>
  <c r="I27" i="24"/>
  <c r="C27" i="24"/>
  <c r="I26" i="24"/>
  <c r="I25" i="24"/>
  <c r="C25" i="24"/>
  <c r="I24" i="24"/>
  <c r="I23" i="24"/>
  <c r="I22" i="24"/>
  <c r="I10" i="24"/>
  <c r="I9" i="24"/>
  <c r="I6" i="24"/>
  <c r="I11" i="24"/>
  <c r="I19" i="24"/>
  <c r="I21" i="24"/>
  <c r="I16" i="24"/>
  <c r="I18" i="24"/>
  <c r="I12" i="24"/>
  <c r="I13" i="24"/>
  <c r="J50" i="24"/>
  <c r="D50" i="24"/>
  <c r="K50" i="24"/>
  <c r="J49" i="24"/>
  <c r="D49" i="24"/>
  <c r="K49" i="24"/>
  <c r="J48" i="24"/>
  <c r="D48" i="24"/>
  <c r="K48" i="24"/>
  <c r="J47" i="24"/>
  <c r="D47" i="24"/>
  <c r="K47" i="24"/>
  <c r="J46" i="24"/>
  <c r="D46" i="24"/>
  <c r="K46" i="24"/>
  <c r="J45" i="24"/>
  <c r="D45" i="24"/>
  <c r="K45" i="24"/>
  <c r="J44" i="24"/>
  <c r="D44" i="24"/>
  <c r="K44" i="24"/>
  <c r="J43" i="24"/>
  <c r="D43" i="24"/>
  <c r="K43" i="24"/>
  <c r="J42" i="24"/>
  <c r="D42" i="24"/>
  <c r="K42" i="24"/>
  <c r="J41" i="24"/>
  <c r="D41" i="24"/>
  <c r="K41" i="24"/>
  <c r="J40" i="24"/>
  <c r="D40" i="24"/>
  <c r="K40" i="24"/>
  <c r="J39" i="24"/>
  <c r="D39" i="24"/>
  <c r="K39" i="24"/>
  <c r="J38" i="24"/>
  <c r="D38" i="24"/>
  <c r="K38" i="24"/>
  <c r="J37" i="24"/>
  <c r="D37" i="24"/>
  <c r="K37" i="24"/>
  <c r="J36" i="24"/>
  <c r="D36" i="24"/>
  <c r="K36" i="24"/>
  <c r="J35" i="24"/>
  <c r="D35" i="24"/>
  <c r="K35" i="24"/>
  <c r="J34" i="24"/>
  <c r="D34" i="24"/>
  <c r="K34" i="24"/>
  <c r="J33" i="24"/>
  <c r="D33" i="24"/>
  <c r="K33" i="24"/>
  <c r="J32" i="24"/>
  <c r="D32" i="24"/>
  <c r="K32" i="24"/>
  <c r="J31" i="24"/>
  <c r="D31" i="24"/>
  <c r="K31" i="24"/>
  <c r="J30" i="24"/>
  <c r="D30" i="24"/>
  <c r="K30" i="24"/>
  <c r="J29" i="24"/>
  <c r="D29" i="24"/>
  <c r="K29" i="24"/>
  <c r="J28" i="24"/>
  <c r="D28" i="24"/>
  <c r="K28" i="24"/>
  <c r="J27" i="24"/>
  <c r="J26" i="24"/>
  <c r="J25" i="24"/>
  <c r="J24" i="24"/>
  <c r="J23" i="24"/>
  <c r="J22" i="24"/>
  <c r="J10" i="24"/>
  <c r="J9" i="24"/>
  <c r="J6" i="24"/>
  <c r="J11" i="24"/>
  <c r="J19" i="24"/>
  <c r="J21" i="24"/>
  <c r="J16" i="24"/>
  <c r="J18" i="24"/>
  <c r="I10" i="31"/>
  <c r="I9" i="31"/>
  <c r="I12" i="31"/>
  <c r="I16" i="31"/>
  <c r="I18" i="31"/>
  <c r="I20" i="31"/>
  <c r="I8" i="31"/>
  <c r="I21" i="31"/>
  <c r="I11" i="31"/>
  <c r="I7" i="31"/>
  <c r="I6" i="31"/>
  <c r="I13" i="31"/>
  <c r="I19" i="31"/>
  <c r="I17" i="31"/>
  <c r="I15" i="31"/>
  <c r="I14" i="31"/>
  <c r="I22" i="31"/>
  <c r="I23" i="31"/>
  <c r="I24" i="31"/>
  <c r="I25" i="31"/>
  <c r="I26" i="31"/>
  <c r="I27" i="31"/>
  <c r="I28" i="31"/>
  <c r="I29" i="31"/>
  <c r="I30" i="31"/>
  <c r="I31" i="31"/>
  <c r="I32" i="31"/>
  <c r="I33" i="31"/>
  <c r="I34" i="31"/>
  <c r="I35" i="31"/>
  <c r="I36" i="31"/>
  <c r="I37" i="31"/>
  <c r="I38" i="31"/>
  <c r="I39" i="31"/>
  <c r="I40" i="31"/>
  <c r="I41" i="31"/>
  <c r="I42" i="31"/>
  <c r="I43" i="31"/>
  <c r="I44" i="31"/>
  <c r="I45" i="31"/>
  <c r="I46" i="31"/>
  <c r="I47" i="31"/>
  <c r="I48" i="31"/>
  <c r="I49" i="31"/>
  <c r="I20" i="30"/>
  <c r="I10" i="30"/>
  <c r="I14" i="30"/>
  <c r="I7" i="30"/>
  <c r="I12" i="30"/>
  <c r="I6" i="30"/>
  <c r="I11" i="30"/>
  <c r="I15" i="30"/>
  <c r="I9" i="30"/>
  <c r="I21" i="30"/>
  <c r="I22" i="30"/>
  <c r="I23" i="30"/>
  <c r="I19" i="30"/>
  <c r="I13" i="30"/>
  <c r="I16" i="30"/>
  <c r="I18" i="30"/>
  <c r="I17" i="30"/>
  <c r="I8" i="30"/>
  <c r="I24" i="30"/>
  <c r="I25" i="30"/>
  <c r="I26" i="30"/>
  <c r="I27" i="30"/>
  <c r="I28" i="30"/>
  <c r="I29" i="30"/>
  <c r="I30" i="30"/>
  <c r="I31" i="30"/>
  <c r="I32" i="30"/>
  <c r="I33" i="30"/>
  <c r="I34" i="30"/>
  <c r="I35" i="30"/>
  <c r="I36" i="30"/>
  <c r="I37" i="30"/>
  <c r="I38" i="30"/>
  <c r="I39" i="30"/>
  <c r="I40" i="30"/>
  <c r="I41" i="30"/>
  <c r="I42" i="30"/>
  <c r="I43" i="30"/>
  <c r="I44" i="30"/>
  <c r="I45" i="30"/>
  <c r="I46" i="30"/>
  <c r="I47" i="30"/>
  <c r="I48" i="30"/>
  <c r="I49" i="30"/>
  <c r="I18" i="29"/>
  <c r="I22" i="29"/>
  <c r="I7" i="29"/>
  <c r="I12" i="29"/>
  <c r="I9" i="29"/>
  <c r="I6" i="29"/>
  <c r="I21" i="29"/>
  <c r="I16" i="29"/>
  <c r="I8" i="29"/>
  <c r="I17" i="29"/>
  <c r="I23" i="29"/>
  <c r="I10" i="29"/>
  <c r="I20" i="29"/>
  <c r="I19" i="29"/>
  <c r="I11" i="29"/>
  <c r="I24" i="29"/>
  <c r="I25" i="29"/>
  <c r="I13" i="29"/>
  <c r="I14" i="29"/>
  <c r="I15" i="29"/>
  <c r="I26" i="29"/>
  <c r="I27" i="29"/>
  <c r="I28" i="29"/>
  <c r="I29" i="29"/>
  <c r="I30" i="29"/>
  <c r="I31" i="29"/>
  <c r="I32" i="29"/>
  <c r="I33" i="29"/>
  <c r="I34" i="29"/>
  <c r="I35" i="29"/>
  <c r="I36" i="29"/>
  <c r="I37" i="29"/>
  <c r="I38" i="29"/>
  <c r="I39" i="29"/>
  <c r="I40" i="29"/>
  <c r="I41" i="29"/>
  <c r="I42" i="29"/>
  <c r="I43" i="29"/>
  <c r="I44" i="29"/>
  <c r="I45" i="29"/>
  <c r="I46" i="29"/>
  <c r="I47" i="29"/>
  <c r="I48" i="29"/>
  <c r="I49" i="29"/>
  <c r="I10" i="36"/>
  <c r="I21" i="36"/>
  <c r="I22" i="36"/>
  <c r="I6" i="36"/>
  <c r="I7" i="36"/>
  <c r="I13" i="36"/>
  <c r="I11" i="36"/>
  <c r="I14" i="36"/>
  <c r="I9" i="36"/>
  <c r="I12" i="36"/>
  <c r="I17" i="36"/>
  <c r="I16" i="36"/>
  <c r="I19" i="36"/>
  <c r="I20" i="36"/>
  <c r="I8" i="36"/>
  <c r="I23" i="36"/>
  <c r="I18" i="36"/>
  <c r="I15" i="36"/>
  <c r="I24" i="36"/>
  <c r="I25" i="36"/>
  <c r="I26" i="36"/>
  <c r="I27" i="36"/>
  <c r="I28" i="36"/>
  <c r="I29" i="36"/>
  <c r="I30" i="36"/>
  <c r="I31" i="36"/>
  <c r="I32" i="36"/>
  <c r="I33" i="36"/>
  <c r="I34" i="36"/>
  <c r="I35" i="36"/>
  <c r="I36" i="36"/>
  <c r="I37" i="36"/>
  <c r="I38" i="36"/>
  <c r="I39" i="36"/>
  <c r="I40" i="36"/>
  <c r="I41" i="36"/>
  <c r="I42" i="36"/>
  <c r="I43" i="36"/>
  <c r="I44" i="36"/>
  <c r="I45" i="36"/>
  <c r="I46" i="36"/>
  <c r="I47" i="36"/>
  <c r="I48" i="36"/>
  <c r="I49" i="36"/>
  <c r="I15" i="35"/>
  <c r="I7" i="35"/>
  <c r="I13" i="35"/>
  <c r="I8" i="35"/>
  <c r="I18" i="35"/>
  <c r="I11" i="35"/>
  <c r="I6" i="35"/>
  <c r="I26" i="35"/>
  <c r="I27" i="35"/>
  <c r="I10" i="35"/>
  <c r="I17" i="35"/>
  <c r="I12" i="35"/>
  <c r="I16" i="35"/>
  <c r="I23" i="35"/>
  <c r="I25" i="35"/>
  <c r="I14" i="35"/>
  <c r="I19" i="35"/>
  <c r="I21" i="35"/>
  <c r="I28" i="35"/>
  <c r="I20" i="35"/>
  <c r="I24" i="35"/>
  <c r="I22" i="35"/>
  <c r="I9" i="35"/>
  <c r="I29" i="35"/>
  <c r="C29" i="35"/>
  <c r="I30" i="35"/>
  <c r="I31" i="35"/>
  <c r="I32" i="35"/>
  <c r="I33" i="35"/>
  <c r="I34" i="35"/>
  <c r="I35" i="35"/>
  <c r="I36" i="35"/>
  <c r="I37" i="35"/>
  <c r="I38" i="35"/>
  <c r="I39" i="35"/>
  <c r="I40" i="35"/>
  <c r="I41" i="35"/>
  <c r="I42" i="35"/>
  <c r="I43" i="35"/>
  <c r="I44" i="35"/>
  <c r="I45" i="35"/>
  <c r="I46" i="35"/>
  <c r="I47" i="35"/>
  <c r="I48" i="35"/>
  <c r="I49" i="35"/>
  <c r="I12" i="13"/>
  <c r="I14" i="13"/>
  <c r="I17" i="13"/>
  <c r="I7" i="13"/>
  <c r="I8" i="13"/>
  <c r="I16" i="13"/>
  <c r="I19" i="13"/>
  <c r="I18" i="13"/>
  <c r="I6" i="13"/>
  <c r="I23" i="13"/>
  <c r="I20" i="13"/>
  <c r="I9" i="13"/>
  <c r="I11" i="13"/>
  <c r="I13" i="13"/>
  <c r="I22" i="13"/>
  <c r="I15" i="13"/>
  <c r="I21" i="13"/>
  <c r="I10" i="13"/>
  <c r="C10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7" i="12"/>
  <c r="I20" i="12"/>
  <c r="I10" i="12"/>
  <c r="I17" i="12"/>
  <c r="I18" i="12"/>
  <c r="I9" i="12"/>
  <c r="I14" i="12"/>
  <c r="I8" i="12"/>
  <c r="I16" i="12"/>
  <c r="I23" i="12"/>
  <c r="I22" i="12"/>
  <c r="I6" i="12"/>
  <c r="I19" i="12"/>
  <c r="I15" i="12"/>
  <c r="I12" i="12"/>
  <c r="I21" i="12"/>
  <c r="I13" i="12"/>
  <c r="I11" i="12"/>
  <c r="I24" i="12"/>
  <c r="I25" i="12"/>
  <c r="I26" i="12"/>
  <c r="I27" i="12"/>
  <c r="I28" i="12"/>
  <c r="I29" i="12"/>
  <c r="I30" i="12"/>
  <c r="I31" i="12"/>
  <c r="C31" i="12"/>
  <c r="I32" i="12"/>
  <c r="C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6" i="34"/>
  <c r="I7" i="34"/>
  <c r="I8" i="34"/>
  <c r="I9" i="34"/>
  <c r="I10" i="34"/>
  <c r="I11" i="34"/>
  <c r="I12" i="34"/>
  <c r="I13" i="34"/>
  <c r="I14" i="34"/>
  <c r="I15" i="34"/>
  <c r="I16" i="34"/>
  <c r="I17" i="34"/>
  <c r="I18" i="34"/>
  <c r="I19" i="34"/>
  <c r="I20" i="34"/>
  <c r="I21" i="34"/>
  <c r="I22" i="34"/>
  <c r="I23" i="34"/>
  <c r="I24" i="34"/>
  <c r="I25" i="34"/>
  <c r="I26" i="34"/>
  <c r="I27" i="34"/>
  <c r="I28" i="34"/>
  <c r="I29" i="34"/>
  <c r="I30" i="34"/>
  <c r="I31" i="34"/>
  <c r="I32" i="34"/>
  <c r="I33" i="34"/>
  <c r="I34" i="34"/>
  <c r="I35" i="34"/>
  <c r="I36" i="34"/>
  <c r="I37" i="34"/>
  <c r="I38" i="34"/>
  <c r="I39" i="34"/>
  <c r="I40" i="34"/>
  <c r="I41" i="34"/>
  <c r="I42" i="34"/>
  <c r="I43" i="34"/>
  <c r="I44" i="34"/>
  <c r="I45" i="34"/>
  <c r="I46" i="34"/>
  <c r="I47" i="34"/>
  <c r="I48" i="34"/>
  <c r="I49" i="34"/>
  <c r="I50" i="34"/>
  <c r="J12" i="24"/>
  <c r="J13" i="24"/>
  <c r="J14" i="24"/>
  <c r="J20" i="24"/>
  <c r="J7" i="24"/>
  <c r="J15" i="24"/>
  <c r="J17" i="24"/>
  <c r="I8" i="24"/>
  <c r="I17" i="24"/>
  <c r="C17" i="24"/>
  <c r="K36" i="51"/>
  <c r="K38" i="51"/>
  <c r="E31" i="51"/>
  <c r="E25" i="51"/>
  <c r="E24" i="51"/>
  <c r="E23" i="51"/>
  <c r="E32" i="51"/>
  <c r="E27" i="51"/>
  <c r="E29" i="51"/>
  <c r="E30" i="51"/>
  <c r="E26" i="51"/>
  <c r="C21" i="13"/>
  <c r="K11" i="51"/>
  <c r="K10" i="51"/>
  <c r="K12" i="51"/>
  <c r="E37" i="51"/>
  <c r="E39" i="51"/>
  <c r="E38" i="51"/>
  <c r="D12" i="13"/>
  <c r="K12" i="13"/>
  <c r="K23" i="51"/>
  <c r="K16" i="34"/>
  <c r="K8" i="34"/>
  <c r="E12" i="51"/>
  <c r="K9" i="34"/>
  <c r="E13" i="51"/>
  <c r="C23" i="30"/>
  <c r="C22" i="29"/>
  <c r="C23" i="36"/>
  <c r="C22" i="36"/>
  <c r="C21" i="36"/>
  <c r="C9" i="13"/>
  <c r="D10" i="13"/>
  <c r="K10" i="13"/>
  <c r="D15" i="13"/>
  <c r="K15" i="13"/>
  <c r="D19" i="13"/>
  <c r="K19" i="13"/>
  <c r="C7" i="13"/>
  <c r="C15" i="13"/>
  <c r="C18" i="13"/>
  <c r="C22" i="13"/>
  <c r="D21" i="13"/>
  <c r="K21" i="13"/>
  <c r="D22" i="13"/>
  <c r="K22" i="13"/>
  <c r="C30" i="12"/>
  <c r="D14" i="12"/>
  <c r="K14" i="12"/>
  <c r="D30" i="12"/>
  <c r="K30" i="12"/>
  <c r="D16" i="12"/>
  <c r="K16" i="12"/>
  <c r="C29" i="12"/>
  <c r="D31" i="12"/>
  <c r="K31" i="12"/>
  <c r="D29" i="12"/>
  <c r="K29" i="12"/>
  <c r="D11" i="12"/>
  <c r="K11" i="12"/>
  <c r="D32" i="12"/>
  <c r="K32" i="12"/>
  <c r="D17" i="12"/>
  <c r="K17" i="12"/>
  <c r="K20" i="34"/>
  <c r="C23" i="34"/>
  <c r="C21" i="34"/>
  <c r="D25" i="24"/>
  <c r="K25" i="24"/>
  <c r="C26" i="24"/>
  <c r="D11" i="24"/>
  <c r="D26" i="24"/>
  <c r="K26" i="24"/>
  <c r="D27" i="24"/>
  <c r="K27" i="24"/>
  <c r="D20" i="24"/>
  <c r="K20" i="24"/>
  <c r="D21" i="24"/>
  <c r="K21" i="24"/>
  <c r="D9" i="24"/>
  <c r="D9" i="13"/>
  <c r="K9" i="13"/>
  <c r="D7" i="13"/>
  <c r="K7" i="13"/>
  <c r="D11" i="13"/>
  <c r="K11" i="13"/>
  <c r="C20" i="13"/>
  <c r="C19" i="13"/>
  <c r="C17" i="13"/>
  <c r="C13" i="13"/>
  <c r="C16" i="13"/>
  <c r="D18" i="13"/>
  <c r="K18" i="13"/>
  <c r="D6" i="13"/>
  <c r="K6" i="13"/>
  <c r="D13" i="13"/>
  <c r="K13" i="13"/>
  <c r="D16" i="13"/>
  <c r="K16" i="13"/>
  <c r="C23" i="13"/>
  <c r="C14" i="13"/>
  <c r="C11" i="13"/>
  <c r="C6" i="13"/>
  <c r="C8" i="13"/>
  <c r="C12" i="13"/>
  <c r="D8" i="13"/>
  <c r="K8" i="13"/>
  <c r="D23" i="13"/>
  <c r="K23" i="13"/>
  <c r="D14" i="13"/>
  <c r="K14" i="13"/>
  <c r="D20" i="13"/>
  <c r="K20" i="13"/>
  <c r="D17" i="13"/>
  <c r="K17" i="13"/>
  <c r="E25" i="52"/>
  <c r="C19" i="12"/>
  <c r="C28" i="12"/>
  <c r="C12" i="12"/>
  <c r="C14" i="12"/>
  <c r="D27" i="12"/>
  <c r="K27" i="12"/>
  <c r="D9" i="12"/>
  <c r="K9" i="12"/>
  <c r="C27" i="12"/>
  <c r="C11" i="12"/>
  <c r="C15" i="12"/>
  <c r="C23" i="12"/>
  <c r="C9" i="12"/>
  <c r="C20" i="12"/>
  <c r="C13" i="12"/>
  <c r="C18" i="12"/>
  <c r="D23" i="12"/>
  <c r="K23" i="12"/>
  <c r="D22" i="12"/>
  <c r="K22" i="12"/>
  <c r="D10" i="12"/>
  <c r="K10" i="12"/>
  <c r="K12" i="52"/>
  <c r="D25" i="12"/>
  <c r="K25" i="12"/>
  <c r="D6" i="12"/>
  <c r="K6" i="12"/>
  <c r="D26" i="12"/>
  <c r="K26" i="12"/>
  <c r="D19" i="12"/>
  <c r="K19" i="12"/>
  <c r="D18" i="12"/>
  <c r="K18" i="12"/>
  <c r="C16" i="12"/>
  <c r="C7" i="12"/>
  <c r="D20" i="12"/>
  <c r="K20" i="12"/>
  <c r="D24" i="12"/>
  <c r="K24" i="12"/>
  <c r="C25" i="12"/>
  <c r="C21" i="12"/>
  <c r="C6" i="12"/>
  <c r="C8" i="12"/>
  <c r="C17" i="12"/>
  <c r="G13" i="52"/>
  <c r="C26" i="12"/>
  <c r="C24" i="12"/>
  <c r="C22" i="12"/>
  <c r="C10" i="12"/>
  <c r="G12" i="52"/>
  <c r="D15" i="12"/>
  <c r="K15" i="12"/>
  <c r="D28" i="12"/>
  <c r="K28" i="12"/>
  <c r="D12" i="12"/>
  <c r="K12" i="12"/>
  <c r="D21" i="12"/>
  <c r="K21" i="12"/>
  <c r="D8" i="12"/>
  <c r="K8" i="12"/>
  <c r="D13" i="12"/>
  <c r="K13" i="12"/>
  <c r="D7" i="12"/>
  <c r="K7" i="12"/>
  <c r="D19" i="24"/>
  <c r="K19" i="24"/>
  <c r="D18" i="24"/>
  <c r="K18" i="24"/>
  <c r="D22" i="24"/>
  <c r="K22" i="24"/>
  <c r="D16" i="24"/>
  <c r="K16" i="24"/>
  <c r="D6" i="24"/>
  <c r="D23" i="24"/>
  <c r="K23" i="24"/>
  <c r="C18" i="24"/>
  <c r="C21" i="24"/>
  <c r="C11" i="24"/>
  <c r="A15" i="52"/>
  <c r="C9" i="24"/>
  <c r="C22" i="24"/>
  <c r="C24" i="24"/>
  <c r="D7" i="24"/>
  <c r="D17" i="24"/>
  <c r="K17" i="24"/>
  <c r="D24" i="24"/>
  <c r="K24" i="24"/>
  <c r="D10" i="24"/>
  <c r="C16" i="24"/>
  <c r="C19" i="24"/>
  <c r="C6" i="24"/>
  <c r="C10" i="24"/>
  <c r="C23" i="24"/>
  <c r="C14" i="31"/>
  <c r="G44" i="51"/>
  <c r="C15" i="31"/>
  <c r="G45" i="51"/>
  <c r="C17" i="31"/>
  <c r="C19" i="31"/>
  <c r="C13" i="31"/>
  <c r="G43" i="51"/>
  <c r="C6" i="31"/>
  <c r="G40" i="51"/>
  <c r="C7" i="31"/>
  <c r="C11" i="31"/>
  <c r="G41" i="51"/>
  <c r="C21" i="31"/>
  <c r="C8" i="31"/>
  <c r="G37" i="51"/>
  <c r="C20" i="31"/>
  <c r="C18" i="31"/>
  <c r="C16" i="31"/>
  <c r="C12" i="31"/>
  <c r="G42" i="51"/>
  <c r="C9" i="31"/>
  <c r="G39" i="51"/>
  <c r="C10" i="31"/>
  <c r="C8" i="30"/>
  <c r="A38" i="51"/>
  <c r="C17" i="30"/>
  <c r="C18" i="30"/>
  <c r="C16" i="30"/>
  <c r="C13" i="30"/>
  <c r="A43" i="51"/>
  <c r="C19" i="30"/>
  <c r="C22" i="30"/>
  <c r="C21" i="30"/>
  <c r="C9" i="30"/>
  <c r="A39" i="51"/>
  <c r="C15" i="30"/>
  <c r="A45" i="51"/>
  <c r="C11" i="30"/>
  <c r="A41" i="51"/>
  <c r="C6" i="30"/>
  <c r="C12" i="30"/>
  <c r="A42" i="51"/>
  <c r="C7" i="30"/>
  <c r="C14" i="30"/>
  <c r="A44" i="51"/>
  <c r="C10" i="30"/>
  <c r="A40" i="51"/>
  <c r="C20" i="30"/>
  <c r="C15" i="29"/>
  <c r="G32" i="51"/>
  <c r="C14" i="29"/>
  <c r="G31" i="51"/>
  <c r="C13" i="29"/>
  <c r="G30" i="51"/>
  <c r="C25" i="29"/>
  <c r="C24" i="29"/>
  <c r="C11" i="29"/>
  <c r="G28" i="51"/>
  <c r="C19" i="29"/>
  <c r="C20" i="29"/>
  <c r="C10" i="29"/>
  <c r="G27" i="51"/>
  <c r="C23" i="29"/>
  <c r="C17" i="29"/>
  <c r="C8" i="29"/>
  <c r="G25" i="51"/>
  <c r="C16" i="29"/>
  <c r="C21" i="29"/>
  <c r="C6" i="29"/>
  <c r="C9" i="29"/>
  <c r="G26" i="51"/>
  <c r="C12" i="29"/>
  <c r="G29" i="51"/>
  <c r="C7" i="29"/>
  <c r="G23" i="51"/>
  <c r="C18" i="29"/>
  <c r="C15" i="36"/>
  <c r="C18" i="36"/>
  <c r="C8" i="36"/>
  <c r="C20" i="36"/>
  <c r="C19" i="36"/>
  <c r="C16" i="36"/>
  <c r="C17" i="36"/>
  <c r="C12" i="36"/>
  <c r="C9" i="36"/>
  <c r="A23" i="51"/>
  <c r="C14" i="36"/>
  <c r="C11" i="36"/>
  <c r="C13" i="36"/>
  <c r="C7" i="36"/>
  <c r="C6" i="36"/>
  <c r="A25" i="51"/>
  <c r="C10" i="36"/>
  <c r="C9" i="35"/>
  <c r="G11" i="51"/>
  <c r="C22" i="35"/>
  <c r="C24" i="35"/>
  <c r="C20" i="35"/>
  <c r="C28" i="35"/>
  <c r="C21" i="35"/>
  <c r="C19" i="35"/>
  <c r="C14" i="35"/>
  <c r="G18" i="51"/>
  <c r="C25" i="35"/>
  <c r="C23" i="35"/>
  <c r="C16" i="35"/>
  <c r="C12" i="35"/>
  <c r="G16" i="51"/>
  <c r="C17" i="35"/>
  <c r="C10" i="35"/>
  <c r="C6" i="35"/>
  <c r="C11" i="35"/>
  <c r="G15" i="51"/>
  <c r="C18" i="35"/>
  <c r="C8" i="35"/>
  <c r="C13" i="35"/>
  <c r="G17" i="51"/>
  <c r="C7" i="35"/>
  <c r="C15" i="35"/>
  <c r="G19" i="51"/>
  <c r="C14" i="34"/>
  <c r="A18" i="51"/>
  <c r="K13" i="34"/>
  <c r="E17" i="51"/>
  <c r="K18" i="34"/>
  <c r="K19" i="34"/>
  <c r="K21" i="34"/>
  <c r="K22" i="34"/>
  <c r="K23" i="34"/>
  <c r="C20" i="34"/>
  <c r="C13" i="34"/>
  <c r="C16" i="34"/>
  <c r="C19" i="34"/>
  <c r="K14" i="34"/>
  <c r="E18" i="51"/>
  <c r="K15" i="34"/>
  <c r="E19" i="51"/>
  <c r="K17" i="34"/>
  <c r="K11" i="34"/>
  <c r="E15" i="51"/>
  <c r="K6" i="34"/>
  <c r="E10" i="51"/>
  <c r="C12" i="34"/>
  <c r="C11" i="34"/>
  <c r="C10" i="34"/>
  <c r="A15" i="51"/>
  <c r="C22" i="34"/>
  <c r="C17" i="34"/>
  <c r="C7" i="34"/>
  <c r="A17" i="51"/>
  <c r="C8" i="34"/>
  <c r="A14" i="51"/>
  <c r="C18" i="34"/>
  <c r="C6" i="34"/>
  <c r="A10" i="51"/>
  <c r="C9" i="34"/>
  <c r="A11" i="51"/>
  <c r="C15" i="34"/>
  <c r="A19" i="51"/>
  <c r="D8" i="24"/>
  <c r="K8" i="24"/>
  <c r="C8" i="24"/>
  <c r="C15" i="24"/>
  <c r="C7" i="24"/>
  <c r="A12" i="52"/>
  <c r="C20" i="24"/>
  <c r="C14" i="24"/>
  <c r="A13" i="52"/>
  <c r="C13" i="24"/>
  <c r="C12" i="24"/>
  <c r="D15" i="24"/>
  <c r="K15" i="24"/>
  <c r="D14" i="24"/>
  <c r="E13" i="52"/>
  <c r="D13" i="24"/>
  <c r="D12" i="24"/>
  <c r="G38" i="51"/>
  <c r="G36" i="51"/>
  <c r="A27" i="51"/>
  <c r="A32" i="51"/>
  <c r="A28" i="51"/>
  <c r="A30" i="51"/>
  <c r="A31" i="51"/>
  <c r="A24" i="51"/>
  <c r="A26" i="51"/>
  <c r="A29" i="51"/>
  <c r="E24" i="52"/>
  <c r="E23" i="52"/>
  <c r="G12" i="51"/>
  <c r="G10" i="51"/>
  <c r="G13" i="51"/>
  <c r="G14" i="51"/>
  <c r="K13" i="52"/>
  <c r="A37" i="51"/>
  <c r="A36" i="51"/>
  <c r="G24" i="51"/>
  <c r="A12" i="51"/>
  <c r="A13" i="51"/>
  <c r="A16" i="51"/>
  <c r="E12" i="52"/>
  <c r="E30" i="52"/>
  <c r="E32" i="52"/>
  <c r="E28" i="52"/>
  <c r="E27" i="52"/>
  <c r="E31" i="52"/>
  <c r="E26" i="52"/>
  <c r="E29" i="52"/>
  <c r="K17" i="52"/>
  <c r="G10" i="52"/>
  <c r="G11" i="52"/>
  <c r="G16" i="52"/>
  <c r="G18" i="52"/>
  <c r="K19" i="52"/>
  <c r="G15" i="52"/>
  <c r="K16" i="52"/>
  <c r="K10" i="52"/>
  <c r="G17" i="52"/>
  <c r="K14" i="52"/>
  <c r="G14" i="52"/>
  <c r="G19" i="52"/>
  <c r="K15" i="52"/>
  <c r="K18" i="52"/>
  <c r="K11" i="52"/>
  <c r="A11" i="52"/>
  <c r="A17" i="52"/>
  <c r="E19" i="52"/>
  <c r="E14" i="52"/>
  <c r="A19" i="52"/>
  <c r="E16" i="52"/>
  <c r="A16" i="52"/>
  <c r="A14" i="52"/>
  <c r="A18" i="52"/>
  <c r="A10" i="52"/>
  <c r="E15" i="52"/>
  <c r="E11" i="52"/>
</calcChain>
</file>

<file path=xl/sharedStrings.xml><?xml version="1.0" encoding="utf-8"?>
<sst xmlns="http://schemas.openxmlformats.org/spreadsheetml/2006/main" count="926" uniqueCount="321">
  <si>
    <t>Name</t>
  </si>
  <si>
    <t>Team</t>
  </si>
  <si>
    <t>Place</t>
  </si>
  <si>
    <t>Time</t>
  </si>
  <si>
    <t>Points</t>
  </si>
  <si>
    <t>* Participant inelligible for points</t>
  </si>
  <si>
    <t>EVENT NAME:</t>
  </si>
  <si>
    <t>1ST PLACE</t>
  </si>
  <si>
    <t>2ND PLACE</t>
  </si>
  <si>
    <t>3RD PLACE</t>
  </si>
  <si>
    <t>BETA THETA PI</t>
  </si>
  <si>
    <t>Matthew Sheinbaum</t>
  </si>
  <si>
    <t>PHI DELT</t>
  </si>
  <si>
    <t>Shayne Dickinson</t>
  </si>
  <si>
    <t>Trey Lundquist</t>
  </si>
  <si>
    <t>PI KAPPA ALPHA</t>
  </si>
  <si>
    <t>Samuel Venker</t>
  </si>
  <si>
    <t>THETA CHI</t>
  </si>
  <si>
    <t>Carlos Garcia</t>
  </si>
  <si>
    <t>ZETA BETA TAU</t>
  </si>
  <si>
    <t>Max Klein</t>
  </si>
  <si>
    <t xml:space="preserve">MEN'S DIVISION </t>
  </si>
  <si>
    <t>KAPPA ALPHA THETA</t>
  </si>
  <si>
    <t>Bianca Soffer</t>
  </si>
  <si>
    <t>MEN'S</t>
  </si>
  <si>
    <t>WOMEN'S</t>
  </si>
  <si>
    <t>#</t>
  </si>
  <si>
    <t>INDIVIDUAL</t>
  </si>
  <si>
    <t>WOMEN'S DIVISION</t>
  </si>
  <si>
    <t>TOTAL</t>
  </si>
  <si>
    <t>MEN'S 3000m</t>
  </si>
  <si>
    <t>WOMEN'S 3000m</t>
  </si>
  <si>
    <t>MEN'S 4x200m Relay</t>
  </si>
  <si>
    <t>WOMEN'S 4x200m Relay</t>
  </si>
  <si>
    <t>MEN'S 100m</t>
  </si>
  <si>
    <t>WOMEN'S 100m</t>
  </si>
  <si>
    <t>MEN'S 400m</t>
  </si>
  <si>
    <t>WOMEN'S 400m</t>
  </si>
  <si>
    <t>MEN'S 1500m</t>
  </si>
  <si>
    <t>WOMEN'S 1500m</t>
  </si>
  <si>
    <t>MEN'S 4x100m Relay</t>
  </si>
  <si>
    <t>WOMEN'S 4x100m Relay</t>
  </si>
  <si>
    <t>MEN'S 800m</t>
  </si>
  <si>
    <t>WOMEN'S 800m</t>
  </si>
  <si>
    <t>MEN'S 200m</t>
  </si>
  <si>
    <t>WOMEN'S 200m</t>
  </si>
  <si>
    <t>Team Name</t>
  </si>
  <si>
    <t>WOMEN'S 4x200M Relay</t>
  </si>
  <si>
    <t>WOMEN'S 4x100M Relay</t>
  </si>
  <si>
    <t>MEN'S 4x200M Relay</t>
  </si>
  <si>
    <t>MEN'S 4x100M Relay</t>
  </si>
  <si>
    <t>3000m</t>
  </si>
  <si>
    <t>4x200M</t>
  </si>
  <si>
    <t>100M</t>
  </si>
  <si>
    <t>400M</t>
  </si>
  <si>
    <t>1500M</t>
  </si>
  <si>
    <t>4x100M</t>
  </si>
  <si>
    <t>800M</t>
  </si>
  <si>
    <t>200M</t>
  </si>
  <si>
    <t>WHITE LIGHTNING</t>
  </si>
  <si>
    <t>PHI KAPPA TAU</t>
  </si>
  <si>
    <t>FLORIDA RUNNING CLUB</t>
  </si>
  <si>
    <t>TRIGATORS</t>
  </si>
  <si>
    <t>SIGMA CHI</t>
  </si>
  <si>
    <t>NROTC</t>
  </si>
  <si>
    <t>TITANIUM</t>
  </si>
  <si>
    <t>PHI MU</t>
  </si>
  <si>
    <t>FSA ATHLETICS</t>
  </si>
  <si>
    <t>as of 10am, 11/1/12</t>
  </si>
  <si>
    <t>Kyle Sheppard</t>
  </si>
  <si>
    <t>Aaron Alanguilan</t>
  </si>
  <si>
    <t>Anthony Clarke</t>
  </si>
  <si>
    <t>Blake Myer</t>
  </si>
  <si>
    <t>Brandon Harrold</t>
  </si>
  <si>
    <t>Casey Runte</t>
  </si>
  <si>
    <t>Eric Storts</t>
  </si>
  <si>
    <t>Evan Ohbayashi</t>
  </si>
  <si>
    <t>Gilbert Murimwa</t>
  </si>
  <si>
    <t>Harold Wheeler</t>
  </si>
  <si>
    <t>John Collins</t>
  </si>
  <si>
    <t>Khephren Menna</t>
  </si>
  <si>
    <t>Mark Trouville</t>
  </si>
  <si>
    <t>Oleg Desyatnikov</t>
  </si>
  <si>
    <t>Mark Benjamin</t>
  </si>
  <si>
    <t>James Cherry</t>
  </si>
  <si>
    <t>Justin Dodson</t>
  </si>
  <si>
    <t>Lionel Jones</t>
  </si>
  <si>
    <t>Daniel Phillips</t>
  </si>
  <si>
    <t>Ray Spradlin</t>
  </si>
  <si>
    <t>Zachary Gasse</t>
  </si>
  <si>
    <t>Kyle Dickinson</t>
  </si>
  <si>
    <t>David Brock</t>
  </si>
  <si>
    <t>Joseph Lancos</t>
  </si>
  <si>
    <t>Nathan Gore</t>
  </si>
  <si>
    <t>Christopher Johnson</t>
  </si>
  <si>
    <t>Drew Henderson</t>
  </si>
  <si>
    <t>Jeremy Adams</t>
  </si>
  <si>
    <t>Michael Braha</t>
  </si>
  <si>
    <t>Sam Shays</t>
  </si>
  <si>
    <t>Stephen Schwartz</t>
  </si>
  <si>
    <t>John Phillips</t>
  </si>
  <si>
    <t>Jonathan Herd-Bond</t>
  </si>
  <si>
    <t>Steven Sahlsten</t>
  </si>
  <si>
    <t>Spencer Caton</t>
  </si>
  <si>
    <t>Cameron Karaus</t>
  </si>
  <si>
    <t>Carson Brock</t>
  </si>
  <si>
    <t>Jacob Raiken</t>
  </si>
  <si>
    <t>John Koeppel</t>
  </si>
  <si>
    <t>Lucas Pegg</t>
  </si>
  <si>
    <t>Lyndon Borror</t>
  </si>
  <si>
    <t>Parker Brown</t>
  </si>
  <si>
    <t>Patrick Maher</t>
  </si>
  <si>
    <t>Scott Levin</t>
  </si>
  <si>
    <t>Sheldon Brown</t>
  </si>
  <si>
    <t>Tyler Palov</t>
  </si>
  <si>
    <t>Vincent Sachs</t>
  </si>
  <si>
    <t>Eric Moale</t>
  </si>
  <si>
    <t>Joshua Pittell</t>
  </si>
  <si>
    <t>Nathan Orfanedes</t>
  </si>
  <si>
    <t>Thomas Taurasi</t>
  </si>
  <si>
    <t>Dennis Dipasquale</t>
  </si>
  <si>
    <t>Abraham Wilson</t>
  </si>
  <si>
    <t>Alexander Strong</t>
  </si>
  <si>
    <t>Alexander Webster</t>
  </si>
  <si>
    <t>Clayton Cozzan</t>
  </si>
  <si>
    <t>Connor Marshall</t>
  </si>
  <si>
    <t>Ibai Burgos</t>
  </si>
  <si>
    <t>Joonhao Chuah</t>
  </si>
  <si>
    <t>Justin Hall</t>
  </si>
  <si>
    <t>Luke Jeske</t>
  </si>
  <si>
    <t>Mathew Gluck</t>
  </si>
  <si>
    <t>Nicholas Brown</t>
  </si>
  <si>
    <t>Nicholas Potts</t>
  </si>
  <si>
    <t>Nishant Patel</t>
  </si>
  <si>
    <t>Raymond Kozikowski</t>
  </si>
  <si>
    <t>Richard Coffey</t>
  </si>
  <si>
    <t>Zachary Mori</t>
  </si>
  <si>
    <t>Alexander Montgomery</t>
  </si>
  <si>
    <t>Christopher Cerjan</t>
  </si>
  <si>
    <t>Kurt Renner</t>
  </si>
  <si>
    <t>Matthew Salis</t>
  </si>
  <si>
    <t>Nicholas Bauer</t>
  </si>
  <si>
    <t>Patrick Sweeney</t>
  </si>
  <si>
    <t>Ryan Strobel</t>
  </si>
  <si>
    <t>Chris Newell</t>
  </si>
  <si>
    <t>Dylan Conn</t>
  </si>
  <si>
    <t>Eric Ochoa</t>
  </si>
  <si>
    <t>Evan Horowitz</t>
  </si>
  <si>
    <t>James Risberg</t>
  </si>
  <si>
    <t>James Newman</t>
  </si>
  <si>
    <t>Jason Lesnick</t>
  </si>
  <si>
    <t>Josh Kline</t>
  </si>
  <si>
    <t>Matthew Heller</t>
  </si>
  <si>
    <t>Max Egers</t>
  </si>
  <si>
    <t>Nicholas Alter</t>
  </si>
  <si>
    <t>Sean Beckman</t>
  </si>
  <si>
    <t>Tyler Powers</t>
  </si>
  <si>
    <t>Kristina Bergman</t>
  </si>
  <si>
    <t>Caitlin McNally</t>
  </si>
  <si>
    <t>Danielle Frain</t>
  </si>
  <si>
    <t>Emma Falcone</t>
  </si>
  <si>
    <t>Jennifer Wilson</t>
  </si>
  <si>
    <t>Kara Halfaker</t>
  </si>
  <si>
    <t>Morgan Keppel</t>
  </si>
  <si>
    <t>Natalie Foster</t>
  </si>
  <si>
    <t>Joanne Dizon</t>
  </si>
  <si>
    <t>Anastasia-Eva Gabor</t>
  </si>
  <si>
    <t>Alexa Lipke</t>
  </si>
  <si>
    <t>Alexis Klym</t>
  </si>
  <si>
    <t>Amy Pigozzi</t>
  </si>
  <si>
    <t>Christine Guinan</t>
  </si>
  <si>
    <t>Courtney Nachlas</t>
  </si>
  <si>
    <t>Danielle Solis</t>
  </si>
  <si>
    <t>Lauren Schicker</t>
  </si>
  <si>
    <t>Lindsay Orr</t>
  </si>
  <si>
    <t>Megan Harmon</t>
  </si>
  <si>
    <t>Olivia Gerth</t>
  </si>
  <si>
    <t>Patricia Garcia-Linares</t>
  </si>
  <si>
    <t>Teressa Gugino</t>
  </si>
  <si>
    <t>Venessa Arellano</t>
  </si>
  <si>
    <t>Kaylan King</t>
  </si>
  <si>
    <t>Alexandra Baruffi</t>
  </si>
  <si>
    <t>Sierra Bollinger</t>
  </si>
  <si>
    <t>Sirikanya Sellers</t>
  </si>
  <si>
    <t>Teresa Ahler</t>
  </si>
  <si>
    <t>Mary Sodders</t>
  </si>
  <si>
    <t>Anna Jorge</t>
  </si>
  <si>
    <t>Samantha Cocco</t>
  </si>
  <si>
    <t>TRI-GATORS</t>
  </si>
  <si>
    <t>Kacy Seynders</t>
  </si>
  <si>
    <t>Abigail Garner</t>
  </si>
  <si>
    <t>Claudia Noah</t>
  </si>
  <si>
    <t>Diana Nelson</t>
  </si>
  <si>
    <t>Elizabeth Suda</t>
  </si>
  <si>
    <t>Gabriella Passidomo</t>
  </si>
  <si>
    <t>Kristin Novack</t>
  </si>
  <si>
    <t>Raina Zantout</t>
  </si>
  <si>
    <t>WOMEN'S SHOT PUT</t>
  </si>
  <si>
    <t>MEN'S SHOT PUT</t>
  </si>
  <si>
    <t>MEN'S LONG JUMP</t>
  </si>
  <si>
    <t>WOMEN'S LONG JUMP</t>
  </si>
  <si>
    <t>WOMEN'S TRIPLE JUMP</t>
  </si>
  <si>
    <t>MEN'S TRIPLE JUMP</t>
  </si>
  <si>
    <t>MEN'S HIGH JUMP</t>
  </si>
  <si>
    <t>WOMEN'S HIGH JUMP</t>
  </si>
  <si>
    <t>Score</t>
  </si>
  <si>
    <t>Track Events</t>
  </si>
  <si>
    <t>Field Events</t>
  </si>
  <si>
    <t>Shot Put</t>
  </si>
  <si>
    <t>T Jump</t>
  </si>
  <si>
    <t>L Jump</t>
  </si>
  <si>
    <t>H Jump</t>
  </si>
  <si>
    <t>Track Total</t>
  </si>
  <si>
    <t>Field Total</t>
  </si>
  <si>
    <t>Final Total</t>
  </si>
  <si>
    <t>Start Numbers for Each Group At</t>
  </si>
  <si>
    <t>Men's Teams</t>
  </si>
  <si>
    <t>Men's Individuals</t>
  </si>
  <si>
    <t>Women's Teams</t>
  </si>
  <si>
    <t>Women's Individuals</t>
  </si>
  <si>
    <t>Alex Weiner</t>
  </si>
  <si>
    <t>Austin Bouchard</t>
  </si>
  <si>
    <t>Matthew Simms</t>
  </si>
  <si>
    <t>Thomas Philipson</t>
  </si>
  <si>
    <t>Daniel Ziebelman</t>
  </si>
  <si>
    <t>Rachele Saraga</t>
  </si>
  <si>
    <t>Derek Nelson</t>
  </si>
  <si>
    <t>Matthew Seitz</t>
  </si>
  <si>
    <t>Evan Diaz de Arce</t>
  </si>
  <si>
    <t>Ryan Kaufman</t>
  </si>
  <si>
    <t>Kristopher Woods</t>
  </si>
  <si>
    <t>Joshua Kelley</t>
  </si>
  <si>
    <t>Joseph Bernardo</t>
  </si>
  <si>
    <t>Stephen Selman</t>
  </si>
  <si>
    <t>Justin Stilwell</t>
  </si>
  <si>
    <t>Justin Thompson</t>
  </si>
  <si>
    <t>Audreen Robinson</t>
  </si>
  <si>
    <t>Justin Runac</t>
  </si>
  <si>
    <t>Parker Neu</t>
  </si>
  <si>
    <t>Rachel Roberson</t>
  </si>
  <si>
    <t>Joel Wao</t>
  </si>
  <si>
    <t>Matthew Dillon</t>
  </si>
  <si>
    <t>Andrew Campanile</t>
  </si>
  <si>
    <t>Imran Shaik</t>
  </si>
  <si>
    <t>Rodney Ndum</t>
  </si>
  <si>
    <t>Aizey Pindea</t>
  </si>
  <si>
    <t>Cole Hovey</t>
  </si>
  <si>
    <t>Tyler Teurlings</t>
  </si>
  <si>
    <t>Shane Denoyelles</t>
  </si>
  <si>
    <t>Tanner Weigand</t>
  </si>
  <si>
    <t>Eric Bielefeldt</t>
  </si>
  <si>
    <t>Latifat Oginni</t>
  </si>
  <si>
    <t>Cody Lammer</t>
  </si>
  <si>
    <t>Adam Gerstenfeld</t>
  </si>
  <si>
    <t>Lee Kinzel</t>
  </si>
  <si>
    <t>Jake Scott</t>
  </si>
  <si>
    <t>Ryan Barows</t>
  </si>
  <si>
    <t>Gabriella Samuels</t>
  </si>
  <si>
    <t>Nickolas Sexson</t>
  </si>
  <si>
    <t>William Scott</t>
  </si>
  <si>
    <t>Eric Snyder</t>
  </si>
  <si>
    <t>Courtney Capehart</t>
  </si>
  <si>
    <t>Michael High</t>
  </si>
  <si>
    <t>Michael Burke</t>
  </si>
  <si>
    <t>Kathryn Taggart</t>
  </si>
  <si>
    <t>Neil Phillips</t>
  </si>
  <si>
    <t>Drake Castaneda</t>
  </si>
  <si>
    <t>Walter Hofmann</t>
  </si>
  <si>
    <t>Kenneth Cutler</t>
  </si>
  <si>
    <t>Lee Seifer</t>
  </si>
  <si>
    <t>Gregory Bartos</t>
  </si>
  <si>
    <t>Emily Basford</t>
  </si>
  <si>
    <t>Diego Guerra-Arroyo</t>
  </si>
  <si>
    <t>Royce Sages</t>
  </si>
  <si>
    <t>Peter Jude</t>
  </si>
  <si>
    <t>Lorenzo Bean</t>
  </si>
  <si>
    <t>Loren Humphrey</t>
  </si>
  <si>
    <t>Chris Maignan</t>
  </si>
  <si>
    <t>Fabian Diaz</t>
  </si>
  <si>
    <t>12</t>
  </si>
  <si>
    <t>N-ROTC</t>
  </si>
  <si>
    <t>TriGators</t>
  </si>
  <si>
    <t>Phi Tau</t>
  </si>
  <si>
    <t>ZBT</t>
  </si>
  <si>
    <t>Team Seitz</t>
  </si>
  <si>
    <t>Beta</t>
  </si>
  <si>
    <t>Men's Triple Jump</t>
  </si>
  <si>
    <t>WOMEN'S Triple Jump</t>
  </si>
  <si>
    <t>WOMEN'S High Jump</t>
  </si>
  <si>
    <t xml:space="preserve">KAPPA ALPHA THETA </t>
  </si>
  <si>
    <t>Phi Delta Theta</t>
  </si>
  <si>
    <t>Tri-Gators</t>
  </si>
  <si>
    <t>White Lightening</t>
  </si>
  <si>
    <t>31'10"</t>
  </si>
  <si>
    <t>27'10"</t>
  </si>
  <si>
    <t>30'4"</t>
  </si>
  <si>
    <t>35'11"</t>
  </si>
  <si>
    <t>23'10"</t>
  </si>
  <si>
    <t>27'8"</t>
  </si>
  <si>
    <t>36'11"</t>
  </si>
  <si>
    <t>34'6"</t>
  </si>
  <si>
    <t>30'10"</t>
  </si>
  <si>
    <t>24'9"</t>
  </si>
  <si>
    <t>30'11"</t>
  </si>
  <si>
    <t>5'5"</t>
  </si>
  <si>
    <t>5'7"</t>
  </si>
  <si>
    <t>5'11"</t>
  </si>
  <si>
    <t>4'11"</t>
  </si>
  <si>
    <t>6'1"</t>
  </si>
  <si>
    <t>5'3"</t>
  </si>
  <si>
    <t>34'2"</t>
  </si>
  <si>
    <t>39'4"</t>
  </si>
  <si>
    <t>32'7"</t>
  </si>
  <si>
    <t>32'3"</t>
  </si>
  <si>
    <t>25'5"</t>
  </si>
  <si>
    <t>34'9"</t>
  </si>
  <si>
    <t>38'3</t>
  </si>
  <si>
    <t>27'6"</t>
  </si>
  <si>
    <t>29'2"</t>
  </si>
  <si>
    <t>29'6"</t>
  </si>
  <si>
    <t>WOMEN'S Shot 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</si>
</sst>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;@"/>
  </numFmts>
  <fonts count="10" x14ac:knownFonts="1">
    <font>
      <sz val="10"/>
      <name val="Arial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8"/>
      <name val="Arial"/>
      <family val="2"/>
    </font>
    <font>
      <sz val="12"/>
      <name val="Arial"/>
      <family val="2"/>
    </font>
    <font>
      <sz val="28"/>
      <name val="Arial"/>
      <family val="2"/>
    </font>
    <font>
      <b/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0" fontId="0" fillId="0" borderId="0" xfId="0" applyBorder="1"/>
    <xf numFmtId="0" fontId="2" fillId="0" borderId="0" xfId="0" applyFont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4" xfId="0" applyFont="1" applyBorder="1"/>
    <xf numFmtId="0" fontId="0" fillId="0" borderId="0" xfId="0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5" fillId="0" borderId="4" xfId="0" applyFont="1" applyBorder="1"/>
    <xf numFmtId="49" fontId="0" fillId="0" borderId="0" xfId="0" applyNumberForma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" fontId="5" fillId="0" borderId="7" xfId="0" applyNumberFormat="1" applyFont="1" applyBorder="1" applyAlignment="1">
      <alignment horizontal="center"/>
    </xf>
    <xf numFmtId="0" fontId="5" fillId="0" borderId="7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2" fillId="0" borderId="0" xfId="0" applyNumberFormat="1" applyFont="1" applyBorder="1"/>
    <xf numFmtId="164" fontId="0" fillId="0" borderId="0" xfId="0" applyNumberForma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4" fontId="2" fillId="4" borderId="4" xfId="0" applyNumberFormat="1" applyFont="1" applyFill="1" applyBorder="1" applyAlignment="1">
      <alignment horizontal="center"/>
    </xf>
    <xf numFmtId="49" fontId="2" fillId="4" borderId="7" xfId="0" applyNumberFormat="1" applyFont="1" applyFill="1" applyBorder="1" applyAlignment="1">
      <alignment horizontal="center"/>
    </xf>
    <xf numFmtId="0" fontId="5" fillId="4" borderId="7" xfId="0" applyNumberFormat="1" applyFont="1" applyFill="1" applyBorder="1" applyAlignment="1">
      <alignment horizontal="center"/>
    </xf>
    <xf numFmtId="49" fontId="5" fillId="4" borderId="7" xfId="0" applyNumberFormat="1" applyFont="1" applyFill="1" applyBorder="1" applyAlignment="1">
      <alignment horizontal="center"/>
    </xf>
    <xf numFmtId="0" fontId="2" fillId="4" borderId="4" xfId="0" applyFont="1" applyFill="1" applyBorder="1"/>
    <xf numFmtId="164" fontId="2" fillId="0" borderId="4" xfId="0" applyNumberFormat="1" applyFont="1" applyFill="1" applyBorder="1" applyAlignment="1">
      <alignment horizontal="center"/>
    </xf>
    <xf numFmtId="0" fontId="4" fillId="0" borderId="0" xfId="0" applyFont="1"/>
    <xf numFmtId="0" fontId="5" fillId="4" borderId="7" xfId="0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1" fontId="5" fillId="4" borderId="7" xfId="0" applyNumberFormat="1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4" fillId="0" borderId="9" xfId="0" applyFont="1" applyBorder="1"/>
    <xf numFmtId="0" fontId="0" fillId="0" borderId="10" xfId="0" applyBorder="1"/>
    <xf numFmtId="0" fontId="0" fillId="0" borderId="0" xfId="0" applyFill="1"/>
    <xf numFmtId="0" fontId="1" fillId="2" borderId="15" xfId="0" applyFont="1" applyFill="1" applyBorder="1" applyAlignment="1">
      <alignment horizontal="center"/>
    </xf>
    <xf numFmtId="0" fontId="4" fillId="0" borderId="0" xfId="0" applyFont="1" applyBorder="1"/>
    <xf numFmtId="0" fontId="4" fillId="0" borderId="0" xfId="0" applyFont="1" applyFill="1" applyBorder="1"/>
    <xf numFmtId="0" fontId="1" fillId="0" borderId="0" xfId="0" applyFont="1" applyBorder="1"/>
    <xf numFmtId="0" fontId="1" fillId="0" borderId="0" xfId="0" applyFont="1" applyFill="1" applyBorder="1"/>
    <xf numFmtId="0" fontId="5" fillId="0" borderId="6" xfId="0" applyNumberFormat="1" applyFont="1" applyBorder="1" applyAlignment="1">
      <alignment horizontal="center"/>
    </xf>
    <xf numFmtId="0" fontId="5" fillId="4" borderId="6" xfId="0" applyNumberFormat="1" applyFont="1" applyFill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47" fontId="4" fillId="0" borderId="4" xfId="0" applyNumberFormat="1" applyFont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164" fontId="1" fillId="2" borderId="16" xfId="0" applyNumberFormat="1" applyFont="1" applyFill="1" applyBorder="1" applyAlignment="1">
      <alignment horizontal="center"/>
    </xf>
    <xf numFmtId="47" fontId="4" fillId="0" borderId="17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2" fillId="4" borderId="7" xfId="0" applyNumberFormat="1" applyFont="1" applyFill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4" xfId="0" applyBorder="1"/>
    <xf numFmtId="0" fontId="4" fillId="0" borderId="2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0" fillId="0" borderId="24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47" fontId="0" fillId="0" borderId="0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47" fontId="0" fillId="0" borderId="24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0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2" xfId="0" applyNumberFormat="1" applyBorder="1" applyAlignment="1">
      <alignment horizontal="center"/>
    </xf>
    <xf numFmtId="49" fontId="0" fillId="0" borderId="23" xfId="0" applyNumberFormat="1" applyBorder="1" applyAlignment="1">
      <alignment horizontal="center"/>
    </xf>
    <xf numFmtId="49" fontId="0" fillId="0" borderId="25" xfId="0" applyNumberForma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0" borderId="17" xfId="0" applyNumberFormat="1" applyFont="1" applyBorder="1" applyAlignment="1">
      <alignment horizontal="center"/>
    </xf>
    <xf numFmtId="0" fontId="0" fillId="5" borderId="0" xfId="0" applyFill="1"/>
    <xf numFmtId="0" fontId="4" fillId="5" borderId="0" xfId="0" applyFont="1" applyFill="1"/>
    <xf numFmtId="0" fontId="4" fillId="5" borderId="0" xfId="0" applyFont="1" applyFill="1" applyBorder="1"/>
    <xf numFmtId="0" fontId="0" fillId="5" borderId="0" xfId="0" applyFont="1" applyFill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1" fontId="2" fillId="4" borderId="7" xfId="0" applyNumberFormat="1" applyFont="1" applyFill="1" applyBorder="1" applyAlignment="1">
      <alignment horizontal="center"/>
    </xf>
    <xf numFmtId="0" fontId="0" fillId="0" borderId="0" xfId="0" applyBorder="1" applyAlignment="1">
      <alignment shrinkToFit="1"/>
    </xf>
    <xf numFmtId="0" fontId="0" fillId="0" borderId="0" xfId="0" applyBorder="1" applyAlignment="1">
      <alignment horizontal="center"/>
    </xf>
    <xf numFmtId="0" fontId="0" fillId="0" borderId="24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4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40">
    <dxf>
      <fill>
        <patternFill>
          <bgColor theme="7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65617</xdr:rowOff>
    </xdr:from>
    <xdr:to>
      <xdr:col>10</xdr:col>
      <xdr:colOff>485775</xdr:colOff>
      <xdr:row>5</xdr:row>
      <xdr:rowOff>95250</xdr:rowOff>
    </xdr:to>
    <xdr:grpSp>
      <xdr:nvGrpSpPr>
        <xdr:cNvPr id="6" name="Group 5"/>
        <xdr:cNvGrpSpPr/>
      </xdr:nvGrpSpPr>
      <xdr:grpSpPr>
        <a:xfrm>
          <a:off x="1" y="65617"/>
          <a:ext cx="9972674" cy="839258"/>
          <a:chOff x="14039850" y="2075392"/>
          <a:chExt cx="10296525" cy="769710"/>
        </a:xfrm>
      </xdr:grpSpPr>
      <xdr:pic>
        <xdr:nvPicPr>
          <xdr:cNvPr id="3" name="Picture 2" descr="Mast Heading1.tif"/>
          <xdr:cNvPicPr>
            <a:picLocks noChangeAspect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4039850" y="2075392"/>
            <a:ext cx="10296525" cy="6773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Text Box 7"/>
          <xdr:cNvSpPr txBox="1">
            <a:spLocks noChangeArrowheads="1"/>
          </xdr:cNvSpPr>
        </xdr:nvSpPr>
        <xdr:spPr bwMode="auto">
          <a:xfrm>
            <a:off x="18120281" y="2114550"/>
            <a:ext cx="6166474" cy="4644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algn="r">
              <a:spcBef>
                <a:spcPts val="0"/>
              </a:spcBef>
              <a:spcAft>
                <a:spcPts val="0"/>
              </a:spcAft>
            </a:pPr>
            <a:r>
              <a:rPr lang="en-US" sz="1400" b="1">
                <a:effectLst/>
                <a:latin typeface="Verdana"/>
                <a:ea typeface="Times New Roman"/>
              </a:rPr>
              <a:t>WOMEN'S RESULTS </a:t>
            </a:r>
            <a:endParaRPr lang="en-US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" name="Text Box 8"/>
          <xdr:cNvSpPr txBox="1">
            <a:spLocks noChangeArrowheads="1"/>
          </xdr:cNvSpPr>
        </xdr:nvSpPr>
        <xdr:spPr bwMode="auto">
          <a:xfrm>
            <a:off x="20165285" y="2380645"/>
            <a:ext cx="4118610" cy="4644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algn="r">
              <a:spcBef>
                <a:spcPts val="0"/>
              </a:spcBef>
              <a:spcAft>
                <a:spcPts val="0"/>
              </a:spcAft>
            </a:pPr>
            <a:r>
              <a:rPr lang="en-US" sz="1000">
                <a:effectLst/>
                <a:latin typeface="Cambria"/>
                <a:ea typeface="Times New Roman"/>
              </a:rPr>
              <a:t>2012</a:t>
            </a:r>
            <a:r>
              <a:rPr lang="en-US" sz="1000" baseline="0">
                <a:effectLst/>
                <a:latin typeface="Cambria"/>
                <a:ea typeface="Times New Roman"/>
              </a:rPr>
              <a:t> INTRAMURAL TRACK MEET</a:t>
            </a:r>
            <a:endParaRPr lang="en-US" sz="1200">
              <a:effectLst/>
              <a:latin typeface="Times New Roman"/>
              <a:ea typeface="Times New Roman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65617</xdr:rowOff>
    </xdr:from>
    <xdr:to>
      <xdr:col>10</xdr:col>
      <xdr:colOff>485775</xdr:colOff>
      <xdr:row>5</xdr:row>
      <xdr:rowOff>95250</xdr:rowOff>
    </xdr:to>
    <xdr:grpSp>
      <xdr:nvGrpSpPr>
        <xdr:cNvPr id="2" name="Group 1"/>
        <xdr:cNvGrpSpPr/>
      </xdr:nvGrpSpPr>
      <xdr:grpSpPr>
        <a:xfrm>
          <a:off x="1" y="65617"/>
          <a:ext cx="9972674" cy="839258"/>
          <a:chOff x="14039850" y="2075392"/>
          <a:chExt cx="10296525" cy="769710"/>
        </a:xfrm>
      </xdr:grpSpPr>
      <xdr:pic>
        <xdr:nvPicPr>
          <xdr:cNvPr id="3" name="Picture 2" descr="Mast Heading1.tif"/>
          <xdr:cNvPicPr>
            <a:picLocks noChangeAspect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4039850" y="2075392"/>
            <a:ext cx="10296525" cy="6773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Text Box 7"/>
          <xdr:cNvSpPr txBox="1">
            <a:spLocks noChangeArrowheads="1"/>
          </xdr:cNvSpPr>
        </xdr:nvSpPr>
        <xdr:spPr bwMode="auto">
          <a:xfrm>
            <a:off x="18120281" y="2114550"/>
            <a:ext cx="6166474" cy="4644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algn="r">
              <a:spcBef>
                <a:spcPts val="0"/>
              </a:spcBef>
              <a:spcAft>
                <a:spcPts val="0"/>
              </a:spcAft>
            </a:pPr>
            <a:r>
              <a:rPr lang="en-US" sz="1400" b="1">
                <a:effectLst/>
                <a:latin typeface="Verdana"/>
                <a:ea typeface="Times New Roman"/>
              </a:rPr>
              <a:t>MEN'S RESULTS </a:t>
            </a:r>
            <a:endParaRPr lang="en-US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" name="Text Box 8"/>
          <xdr:cNvSpPr txBox="1">
            <a:spLocks noChangeArrowheads="1"/>
          </xdr:cNvSpPr>
        </xdr:nvSpPr>
        <xdr:spPr bwMode="auto">
          <a:xfrm>
            <a:off x="20165285" y="2380645"/>
            <a:ext cx="4118610" cy="4644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algn="r">
              <a:spcBef>
                <a:spcPts val="0"/>
              </a:spcBef>
              <a:spcAft>
                <a:spcPts val="0"/>
              </a:spcAft>
            </a:pPr>
            <a:r>
              <a:rPr lang="en-US" sz="1000">
                <a:effectLst/>
                <a:latin typeface="Cambria"/>
                <a:ea typeface="Times New Roman"/>
              </a:rPr>
              <a:t>2012</a:t>
            </a:r>
            <a:r>
              <a:rPr lang="en-US" sz="1000" baseline="0">
                <a:effectLst/>
                <a:latin typeface="Cambria"/>
                <a:ea typeface="Times New Roman"/>
              </a:rPr>
              <a:t> INTRAMURAL TRACK MEET</a:t>
            </a:r>
            <a:endParaRPr lang="en-US" sz="1200">
              <a:effectLst/>
              <a:latin typeface="Times New Roman"/>
              <a:ea typeface="Times New Roman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65617</xdr:rowOff>
    </xdr:from>
    <xdr:to>
      <xdr:col>10</xdr:col>
      <xdr:colOff>485775</xdr:colOff>
      <xdr:row>5</xdr:row>
      <xdr:rowOff>95250</xdr:rowOff>
    </xdr:to>
    <xdr:grpSp>
      <xdr:nvGrpSpPr>
        <xdr:cNvPr id="2" name="Group 1"/>
        <xdr:cNvGrpSpPr/>
      </xdr:nvGrpSpPr>
      <xdr:grpSpPr>
        <a:xfrm>
          <a:off x="1" y="65617"/>
          <a:ext cx="9972674" cy="839258"/>
          <a:chOff x="14039850" y="2075392"/>
          <a:chExt cx="10296525" cy="769710"/>
        </a:xfrm>
      </xdr:grpSpPr>
      <xdr:pic>
        <xdr:nvPicPr>
          <xdr:cNvPr id="3" name="Picture 2" descr="Mast Heading1.tif"/>
          <xdr:cNvPicPr>
            <a:picLocks noChangeAspect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4039850" y="2075392"/>
            <a:ext cx="10296525" cy="6773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Text Box 7"/>
          <xdr:cNvSpPr txBox="1">
            <a:spLocks noChangeArrowheads="1"/>
          </xdr:cNvSpPr>
        </xdr:nvSpPr>
        <xdr:spPr bwMode="auto">
          <a:xfrm>
            <a:off x="18120281" y="2114550"/>
            <a:ext cx="6166474" cy="4644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algn="r">
              <a:spcBef>
                <a:spcPts val="0"/>
              </a:spcBef>
              <a:spcAft>
                <a:spcPts val="0"/>
              </a:spcAft>
            </a:pPr>
            <a:r>
              <a:rPr lang="en-US" sz="1400" b="1">
                <a:effectLst/>
                <a:latin typeface="Verdana"/>
                <a:ea typeface="Times New Roman"/>
              </a:rPr>
              <a:t>FIELD EVENTS </a:t>
            </a:r>
            <a:endParaRPr lang="en-US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" name="Text Box 8"/>
          <xdr:cNvSpPr txBox="1">
            <a:spLocks noChangeArrowheads="1"/>
          </xdr:cNvSpPr>
        </xdr:nvSpPr>
        <xdr:spPr bwMode="auto">
          <a:xfrm>
            <a:off x="20165285" y="2380645"/>
            <a:ext cx="4118610" cy="4644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algn="r">
              <a:spcBef>
                <a:spcPts val="0"/>
              </a:spcBef>
              <a:spcAft>
                <a:spcPts val="0"/>
              </a:spcAft>
            </a:pPr>
            <a:r>
              <a:rPr lang="en-US" sz="1000">
                <a:effectLst/>
                <a:latin typeface="Cambria"/>
                <a:ea typeface="Times New Roman"/>
              </a:rPr>
              <a:t>2012</a:t>
            </a:r>
            <a:r>
              <a:rPr lang="en-US" sz="1000" baseline="0">
                <a:effectLst/>
                <a:latin typeface="Cambria"/>
                <a:ea typeface="Times New Roman"/>
              </a:rPr>
              <a:t> INTRAMURAL TRACK MEET</a:t>
            </a:r>
            <a:endParaRPr lang="en-US" sz="1200">
              <a:effectLst/>
              <a:latin typeface="Times New Roman"/>
              <a:ea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A34" sqref="A34"/>
    </sheetView>
  </sheetViews>
  <sheetFormatPr defaultRowHeight="12.75" x14ac:dyDescent="0.2"/>
  <cols>
    <col min="1" max="1" width="25.140625" bestFit="1" customWidth="1"/>
    <col min="4" max="4" width="25.140625" bestFit="1" customWidth="1"/>
  </cols>
  <sheetData>
    <row r="1" spans="1:5" x14ac:dyDescent="0.2">
      <c r="A1" s="1" t="s">
        <v>24</v>
      </c>
      <c r="D1" s="1" t="s">
        <v>25</v>
      </c>
    </row>
    <row r="2" spans="1:5" x14ac:dyDescent="0.2">
      <c r="A2" s="53" t="s">
        <v>10</v>
      </c>
      <c r="B2">
        <v>15</v>
      </c>
      <c r="D2" t="s">
        <v>61</v>
      </c>
      <c r="E2">
        <v>8</v>
      </c>
    </row>
    <row r="3" spans="1:5" x14ac:dyDescent="0.2">
      <c r="A3" t="s">
        <v>61</v>
      </c>
      <c r="B3">
        <v>7</v>
      </c>
      <c r="D3" t="s">
        <v>67</v>
      </c>
      <c r="E3">
        <v>2</v>
      </c>
    </row>
    <row r="4" spans="1:5" x14ac:dyDescent="0.2">
      <c r="A4" t="s">
        <v>12</v>
      </c>
      <c r="B4" s="50">
        <v>5</v>
      </c>
      <c r="D4" t="s">
        <v>22</v>
      </c>
      <c r="E4">
        <v>14</v>
      </c>
    </row>
    <row r="5" spans="1:5" x14ac:dyDescent="0.2">
      <c r="A5" s="53" t="s">
        <v>60</v>
      </c>
      <c r="B5" s="50">
        <v>7</v>
      </c>
      <c r="D5" t="s">
        <v>64</v>
      </c>
      <c r="E5">
        <v>4</v>
      </c>
    </row>
    <row r="6" spans="1:5" x14ac:dyDescent="0.2">
      <c r="A6" t="s">
        <v>15</v>
      </c>
      <c r="B6" s="50">
        <v>4</v>
      </c>
      <c r="D6" t="s">
        <v>66</v>
      </c>
      <c r="E6">
        <v>1</v>
      </c>
    </row>
    <row r="7" spans="1:5" x14ac:dyDescent="0.2">
      <c r="A7" t="s">
        <v>63</v>
      </c>
      <c r="B7">
        <v>13</v>
      </c>
      <c r="D7" t="s">
        <v>65</v>
      </c>
      <c r="E7">
        <v>3</v>
      </c>
    </row>
    <row r="8" spans="1:5" x14ac:dyDescent="0.2">
      <c r="A8" t="s">
        <v>17</v>
      </c>
      <c r="B8" s="50">
        <v>5</v>
      </c>
      <c r="D8" t="s">
        <v>62</v>
      </c>
      <c r="E8">
        <v>8</v>
      </c>
    </row>
    <row r="9" spans="1:5" x14ac:dyDescent="0.2">
      <c r="A9" t="s">
        <v>62</v>
      </c>
      <c r="B9" s="50">
        <v>17</v>
      </c>
    </row>
    <row r="10" spans="1:5" x14ac:dyDescent="0.2">
      <c r="A10" s="52" t="s">
        <v>59</v>
      </c>
      <c r="B10" s="50">
        <v>7</v>
      </c>
      <c r="D10" s="43" t="s">
        <v>68</v>
      </c>
    </row>
    <row r="11" spans="1:5" x14ac:dyDescent="0.2">
      <c r="A11" t="s">
        <v>19</v>
      </c>
      <c r="B11" s="50">
        <v>14</v>
      </c>
    </row>
    <row r="15" spans="1:5" x14ac:dyDescent="0.2">
      <c r="B15" s="50"/>
    </row>
  </sheetData>
  <sortState ref="D2:E8">
    <sortCondition ref="D8"/>
  </sortState>
  <pageMargins left="0.7" right="0.7" top="0.75" bottom="0.75" header="0.3" footer="0.3"/>
  <pageSetup paperSize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L32"/>
  <sheetViews>
    <sheetView topLeftCell="A2" zoomScaleNormal="100" workbookViewId="0">
      <selection activeCell="F7" sqref="F7"/>
    </sheetView>
  </sheetViews>
  <sheetFormatPr defaultRowHeight="12.75" x14ac:dyDescent="0.2"/>
  <cols>
    <col min="2" max="2" width="3.28515625" customWidth="1"/>
    <col min="4" max="4" width="32" customWidth="1"/>
    <col min="5" max="5" width="9.5703125" style="27" customWidth="1"/>
    <col min="6" max="6" width="9.140625" style="7"/>
  </cols>
  <sheetData>
    <row r="2" spans="3:12" x14ac:dyDescent="0.2">
      <c r="C2" s="120" t="s">
        <v>33</v>
      </c>
      <c r="D2" s="120"/>
      <c r="E2" s="120"/>
      <c r="F2" s="120"/>
    </row>
    <row r="3" spans="3:12" x14ac:dyDescent="0.2">
      <c r="C3" s="120"/>
      <c r="D3" s="120"/>
      <c r="E3" s="120"/>
      <c r="F3" s="120"/>
    </row>
    <row r="4" spans="3:12" ht="13.5" thickBot="1" x14ac:dyDescent="0.25"/>
    <row r="5" spans="3:12" x14ac:dyDescent="0.2">
      <c r="C5" s="4" t="s">
        <v>2</v>
      </c>
      <c r="D5" s="5" t="s">
        <v>1</v>
      </c>
      <c r="E5" s="28" t="s">
        <v>3</v>
      </c>
      <c r="F5" s="6" t="s">
        <v>4</v>
      </c>
    </row>
    <row r="6" spans="3:12" ht="14.25" x14ac:dyDescent="0.2">
      <c r="C6" s="56">
        <v>1</v>
      </c>
      <c r="D6" s="8" t="s">
        <v>280</v>
      </c>
      <c r="E6" s="34">
        <v>1.5368055555555558E-3</v>
      </c>
      <c r="F6" s="26">
        <v>12</v>
      </c>
    </row>
    <row r="7" spans="3:12" ht="14.25" x14ac:dyDescent="0.2">
      <c r="C7" s="56">
        <v>2</v>
      </c>
      <c r="D7" s="8" t="s">
        <v>289</v>
      </c>
      <c r="E7" s="34">
        <v>1.5111111111111113E-3</v>
      </c>
      <c r="F7" s="93">
        <v>10</v>
      </c>
    </row>
    <row r="8" spans="3:12" ht="14.25" x14ac:dyDescent="0.2">
      <c r="C8" s="56">
        <v>3</v>
      </c>
      <c r="D8" s="8" t="s">
        <v>281</v>
      </c>
      <c r="E8" s="42">
        <v>1.4776620370370369E-3</v>
      </c>
      <c r="F8" s="26">
        <v>8</v>
      </c>
    </row>
    <row r="9" spans="3:12" ht="14.25" x14ac:dyDescent="0.2">
      <c r="C9" s="56">
        <v>4</v>
      </c>
      <c r="D9" s="8"/>
      <c r="E9" s="34"/>
      <c r="F9" s="25"/>
      <c r="I9" s="12"/>
      <c r="J9" s="12"/>
    </row>
    <row r="10" spans="3:12" ht="14.25" x14ac:dyDescent="0.2">
      <c r="C10" s="56">
        <v>5</v>
      </c>
      <c r="D10" s="8"/>
      <c r="E10" s="37"/>
      <c r="F10" s="39"/>
    </row>
    <row r="11" spans="3:12" ht="14.25" x14ac:dyDescent="0.2">
      <c r="C11" s="56">
        <v>6</v>
      </c>
      <c r="D11" s="8"/>
      <c r="E11" s="29"/>
      <c r="F11" s="22"/>
      <c r="H11" s="2"/>
      <c r="I11" s="2"/>
      <c r="J11" s="2"/>
      <c r="K11" s="2"/>
      <c r="L11" s="2"/>
    </row>
    <row r="12" spans="3:12" ht="14.25" x14ac:dyDescent="0.2">
      <c r="C12" s="56">
        <v>7</v>
      </c>
      <c r="D12" s="8"/>
      <c r="E12" s="34"/>
      <c r="F12" s="26"/>
      <c r="H12" s="2"/>
      <c r="I12" s="2"/>
      <c r="J12" s="2"/>
      <c r="K12" s="2"/>
      <c r="L12" s="2"/>
    </row>
    <row r="13" spans="3:12" ht="14.25" x14ac:dyDescent="0.2">
      <c r="C13" s="56">
        <v>8</v>
      </c>
      <c r="D13" s="8"/>
      <c r="E13" s="34"/>
      <c r="F13" s="15"/>
      <c r="H13" s="2"/>
      <c r="I13" s="2"/>
      <c r="J13" s="2"/>
      <c r="K13" s="2"/>
      <c r="L13" s="2"/>
    </row>
    <row r="14" spans="3:12" ht="14.25" x14ac:dyDescent="0.2">
      <c r="C14" s="56">
        <v>9</v>
      </c>
      <c r="D14" s="8"/>
      <c r="E14" s="29"/>
      <c r="F14" s="24"/>
      <c r="H14" s="2"/>
      <c r="I14" s="3"/>
      <c r="J14" s="3"/>
      <c r="K14" s="14"/>
      <c r="L14" s="2"/>
    </row>
    <row r="15" spans="3:12" ht="14.25" x14ac:dyDescent="0.2">
      <c r="C15" s="56">
        <v>10</v>
      </c>
      <c r="D15" s="8"/>
      <c r="E15" s="29"/>
      <c r="F15" s="22"/>
      <c r="H15" s="2"/>
      <c r="I15" s="3"/>
      <c r="J15" s="3"/>
      <c r="K15" s="14"/>
      <c r="L15" s="2"/>
    </row>
    <row r="16" spans="3:12" ht="14.25" x14ac:dyDescent="0.2">
      <c r="C16" s="56">
        <v>11</v>
      </c>
      <c r="D16" s="8"/>
      <c r="E16" s="29"/>
      <c r="F16" s="24"/>
      <c r="H16" s="2"/>
      <c r="I16" s="3"/>
      <c r="J16" s="3"/>
      <c r="K16" s="13"/>
      <c r="L16" s="2"/>
    </row>
    <row r="17" spans="3:12" ht="14.25" x14ac:dyDescent="0.2">
      <c r="C17" s="56">
        <v>12</v>
      </c>
      <c r="D17" s="8"/>
      <c r="E17" s="29"/>
      <c r="F17" s="24"/>
      <c r="H17" s="2"/>
      <c r="I17" s="3"/>
      <c r="J17" s="3"/>
      <c r="K17" s="9"/>
      <c r="L17" s="2"/>
    </row>
    <row r="18" spans="3:12" ht="14.25" x14ac:dyDescent="0.2">
      <c r="C18" s="56">
        <v>13</v>
      </c>
      <c r="D18" s="8"/>
      <c r="E18" s="29"/>
      <c r="F18" s="22"/>
      <c r="H18" s="2"/>
      <c r="I18" s="3"/>
      <c r="J18" s="3"/>
      <c r="K18" s="9"/>
      <c r="L18" s="2"/>
    </row>
    <row r="19" spans="3:12" ht="14.25" x14ac:dyDescent="0.2">
      <c r="C19" s="56">
        <v>14</v>
      </c>
      <c r="D19" s="8"/>
      <c r="E19" s="29"/>
      <c r="F19" s="22"/>
      <c r="H19" s="2"/>
      <c r="I19" s="3"/>
      <c r="J19" s="3"/>
      <c r="K19" s="9"/>
      <c r="L19" s="2"/>
    </row>
    <row r="20" spans="3:12" ht="14.25" x14ac:dyDescent="0.2">
      <c r="C20" s="3"/>
      <c r="D20" s="11"/>
      <c r="E20" s="36"/>
      <c r="F20" s="16"/>
      <c r="G20" s="3"/>
      <c r="H20" s="3"/>
    </row>
    <row r="21" spans="3:12" ht="14.25" x14ac:dyDescent="0.2">
      <c r="C21" s="3"/>
      <c r="D21" s="3"/>
      <c r="E21" s="30"/>
      <c r="F21" s="16"/>
      <c r="G21" s="3"/>
      <c r="H21" s="3"/>
    </row>
    <row r="22" spans="3:12" ht="14.25" x14ac:dyDescent="0.2">
      <c r="C22" s="119" t="s">
        <v>5</v>
      </c>
      <c r="D22" s="119"/>
      <c r="E22" s="119"/>
      <c r="F22" s="119"/>
      <c r="G22" s="3"/>
      <c r="H22" s="3"/>
    </row>
    <row r="23" spans="3:12" ht="14.25" x14ac:dyDescent="0.2">
      <c r="C23" s="3"/>
      <c r="D23" s="3"/>
      <c r="E23" s="31"/>
      <c r="F23" s="16"/>
      <c r="G23" s="3"/>
      <c r="H23" s="3"/>
    </row>
    <row r="24" spans="3:12" ht="14.25" x14ac:dyDescent="0.2">
      <c r="C24" s="3"/>
      <c r="D24" s="3"/>
      <c r="E24" s="31"/>
      <c r="F24" s="16"/>
      <c r="G24" s="3"/>
      <c r="H24" s="3"/>
    </row>
    <row r="25" spans="3:12" ht="14.25" x14ac:dyDescent="0.2">
      <c r="C25" s="2"/>
      <c r="D25" s="3"/>
      <c r="E25" s="32"/>
      <c r="F25" s="16"/>
      <c r="G25" s="3"/>
      <c r="H25" s="3"/>
    </row>
    <row r="26" spans="3:12" ht="14.25" x14ac:dyDescent="0.2">
      <c r="C26" s="2"/>
      <c r="D26" s="3"/>
      <c r="E26" s="31"/>
      <c r="F26" s="16"/>
      <c r="G26" s="3"/>
      <c r="H26" s="3"/>
    </row>
    <row r="27" spans="3:12" ht="14.25" x14ac:dyDescent="0.2">
      <c r="C27" s="3"/>
      <c r="D27" s="3"/>
      <c r="E27" s="32"/>
      <c r="F27" s="16"/>
      <c r="G27" s="3"/>
      <c r="H27" s="3"/>
    </row>
    <row r="28" spans="3:12" ht="14.25" x14ac:dyDescent="0.2">
      <c r="C28" s="3"/>
      <c r="D28" s="3"/>
      <c r="E28" s="31"/>
      <c r="F28" s="16"/>
      <c r="G28" s="3"/>
      <c r="H28" s="3"/>
    </row>
    <row r="29" spans="3:12" ht="14.25" x14ac:dyDescent="0.2">
      <c r="C29" s="3"/>
      <c r="D29" s="3"/>
      <c r="E29" s="32"/>
      <c r="F29" s="16"/>
      <c r="G29" s="3"/>
      <c r="H29" s="3"/>
    </row>
    <row r="30" spans="3:12" ht="14.25" x14ac:dyDescent="0.2">
      <c r="C30" s="3"/>
      <c r="D30" s="3"/>
      <c r="E30" s="31"/>
      <c r="F30" s="16"/>
      <c r="G30" s="3"/>
      <c r="H30" s="3"/>
    </row>
    <row r="31" spans="3:12" ht="14.25" x14ac:dyDescent="0.2">
      <c r="C31" s="2"/>
      <c r="D31" s="3"/>
      <c r="E31" s="30"/>
      <c r="F31" s="9"/>
    </row>
    <row r="32" spans="3:12" x14ac:dyDescent="0.2">
      <c r="D32" s="2"/>
      <c r="E32" s="31"/>
    </row>
  </sheetData>
  <autoFilter ref="C5:F19">
    <sortState ref="C6:F20">
      <sortCondition ref="E5:E20"/>
    </sortState>
  </autoFilter>
  <mergeCells count="2">
    <mergeCell ref="C22:F22"/>
    <mergeCell ref="C2:F3"/>
  </mergeCells>
  <conditionalFormatting sqref="D6:D19">
    <cfRule type="containsText" dxfId="36" priority="1" operator="containsText" text="Individual">
      <formula>NOT(ISERROR(SEARCH("Individual",D6)))</formula>
    </cfRule>
  </conditionalFormatting>
  <pageMargins left="0.75" right="0.75" top="1" bottom="1" header="0.5" footer="0.5"/>
  <pageSetup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C2:L70"/>
  <sheetViews>
    <sheetView zoomScaleNormal="100" workbookViewId="0">
      <selection activeCell="L13" sqref="L13"/>
    </sheetView>
  </sheetViews>
  <sheetFormatPr defaultRowHeight="12.75" x14ac:dyDescent="0.2"/>
  <cols>
    <col min="2" max="2" width="3.28515625" customWidth="1"/>
    <col min="4" max="4" width="9.140625" hidden="1" customWidth="1"/>
    <col min="6" max="7" width="25.42578125" customWidth="1"/>
    <col min="8" max="8" width="12" style="27" customWidth="1"/>
    <col min="9" max="10" width="12" style="27" hidden="1" customWidth="1"/>
    <col min="11" max="11" width="9.140625" style="7"/>
  </cols>
  <sheetData>
    <row r="2" spans="3:11" ht="12.75" customHeight="1" x14ac:dyDescent="0.2">
      <c r="C2" s="120" t="s">
        <v>34</v>
      </c>
      <c r="D2" s="120"/>
      <c r="E2" s="120"/>
      <c r="F2" s="120"/>
      <c r="G2" s="120"/>
      <c r="H2" s="120"/>
      <c r="I2" s="120"/>
      <c r="J2" s="120"/>
      <c r="K2" s="120"/>
    </row>
    <row r="3" spans="3:11" ht="12.75" customHeight="1" x14ac:dyDescent="0.2">
      <c r="C3" s="120"/>
      <c r="D3" s="120"/>
      <c r="E3" s="120"/>
      <c r="F3" s="120"/>
      <c r="G3" s="120"/>
      <c r="H3" s="120"/>
      <c r="I3" s="120"/>
      <c r="J3" s="120"/>
      <c r="K3" s="120"/>
    </row>
    <row r="4" spans="3:11" ht="13.5" thickBot="1" x14ac:dyDescent="0.25"/>
    <row r="5" spans="3:11" x14ac:dyDescent="0.2">
      <c r="C5" s="4" t="s">
        <v>2</v>
      </c>
      <c r="D5" s="51" t="s">
        <v>2</v>
      </c>
      <c r="E5" s="5" t="s">
        <v>26</v>
      </c>
      <c r="F5" s="5" t="s">
        <v>0</v>
      </c>
      <c r="G5" s="5" t="s">
        <v>1</v>
      </c>
      <c r="H5" s="28" t="s">
        <v>3</v>
      </c>
      <c r="I5" s="62" t="s">
        <v>3</v>
      </c>
      <c r="J5" s="62" t="s">
        <v>3</v>
      </c>
      <c r="K5" s="6" t="s">
        <v>4</v>
      </c>
    </row>
    <row r="6" spans="3:11" x14ac:dyDescent="0.2">
      <c r="C6" s="61">
        <f t="shared" ref="C6:C50" si="0">IF(H6="","",IF(G6="FLORIDA CLUB SWIMMING","",RANK(I6,$I$6:$I$50,1)))</f>
        <v>1</v>
      </c>
      <c r="D6" s="61">
        <f t="shared" ref="D6:D50" si="1">IF(J6="","", RANK($J6,$J$6:$J$50,1))</f>
        <v>1</v>
      </c>
      <c r="E6" s="59">
        <v>7</v>
      </c>
      <c r="F6" s="59" t="str">
        <f>IF(E6="", "", VLOOKUP(E6, 'Team List'!$A:$B, 2, FALSE))</f>
        <v>Eric Storts</v>
      </c>
      <c r="G6" s="59" t="str">
        <f>IF(E6="", "", VLOOKUP(E6, 'Team List'!$A:$C, 3, FALSE))</f>
        <v>BETA THETA PI</v>
      </c>
      <c r="H6" s="60">
        <v>1.3136574074074073E-4</v>
      </c>
      <c r="I6" s="63">
        <f t="shared" ref="I6:I50" si="2">IF(G6="FLORIDA CLUB SWIMMING", "", IF(H6="", "", H6))</f>
        <v>1.3136574074074073E-4</v>
      </c>
      <c r="J6" s="63">
        <f t="shared" ref="J6:J50" si="3">IF($G6="FLORIDA CLUB SWIMMING", "", IF($G6="INDIVIDUAL", "", IF(H6="", "", H6)))</f>
        <v>1.3136574074074073E-4</v>
      </c>
      <c r="K6" s="15">
        <f t="shared" ref="K6:K50" si="4">IF(D6="","",IF(D6=1,6,IF(D6=2,4,IF(D6=3,3,IF(D6=4,2,IF(D6=5,1,""))))))</f>
        <v>6</v>
      </c>
    </row>
    <row r="7" spans="3:11" x14ac:dyDescent="0.2">
      <c r="C7" s="61">
        <f t="shared" si="0"/>
        <v>2</v>
      </c>
      <c r="D7" s="61" t="str">
        <f t="shared" si="1"/>
        <v/>
      </c>
      <c r="E7" s="59">
        <v>208</v>
      </c>
      <c r="F7" s="59" t="str">
        <f>IF(E7="", "", VLOOKUP(E7, 'Team List'!$A:$B, 2, FALSE))</f>
        <v>Stephen Selman</v>
      </c>
      <c r="G7" s="59" t="str">
        <f>IF(E7="", "", VLOOKUP(E7, 'Team List'!$A:$C, 3, FALSE))</f>
        <v>INDIVIDUAL</v>
      </c>
      <c r="H7" s="60">
        <v>1.3310185185185186E-4</v>
      </c>
      <c r="I7" s="63">
        <f t="shared" si="2"/>
        <v>1.3310185185185186E-4</v>
      </c>
      <c r="J7" s="63" t="str">
        <f t="shared" si="3"/>
        <v/>
      </c>
      <c r="K7" s="15" t="str">
        <f t="shared" si="4"/>
        <v/>
      </c>
    </row>
    <row r="8" spans="3:11" x14ac:dyDescent="0.2">
      <c r="C8" s="61">
        <f t="shared" si="0"/>
        <v>3</v>
      </c>
      <c r="D8" s="61" t="str">
        <f t="shared" si="1"/>
        <v/>
      </c>
      <c r="E8" s="59">
        <v>206</v>
      </c>
      <c r="F8" s="59" t="str">
        <f>IF(E8="", "", VLOOKUP(E8, 'Team List'!$A:$B, 2, FALSE))</f>
        <v>Joshua Kelley</v>
      </c>
      <c r="G8" s="59" t="str">
        <f>IF(E8="", "", VLOOKUP(E8, 'Team List'!$A:$C, 3, FALSE))</f>
        <v>INDIVIDUAL</v>
      </c>
      <c r="H8" s="60">
        <v>1.3518518518518518E-4</v>
      </c>
      <c r="I8" s="63">
        <f t="shared" si="2"/>
        <v>1.3518518518518518E-4</v>
      </c>
      <c r="J8" s="63" t="str">
        <f t="shared" si="3"/>
        <v/>
      </c>
      <c r="K8" s="15" t="str">
        <f t="shared" si="4"/>
        <v/>
      </c>
    </row>
    <row r="9" spans="3:11" x14ac:dyDescent="0.2">
      <c r="C9" s="61">
        <f t="shared" si="0"/>
        <v>4</v>
      </c>
      <c r="D9" s="61">
        <f t="shared" si="1"/>
        <v>2</v>
      </c>
      <c r="E9" s="59">
        <v>116</v>
      </c>
      <c r="F9" s="59" t="str">
        <f>IF(E9="", "", VLOOKUP(E9, 'Team List'!$A:$B, 2, FALSE))</f>
        <v>Gregory Bartos</v>
      </c>
      <c r="G9" s="59" t="str">
        <f>IF(E9="", "", VLOOKUP(E9, 'Team List'!$A:$C, 3, FALSE))</f>
        <v>WHITE LIGHTNING</v>
      </c>
      <c r="H9" s="60">
        <v>1.3576388888888891E-4</v>
      </c>
      <c r="I9" s="63">
        <f t="shared" si="2"/>
        <v>1.3576388888888891E-4</v>
      </c>
      <c r="J9" s="63">
        <f t="shared" si="3"/>
        <v>1.3576388888888891E-4</v>
      </c>
      <c r="K9" s="15">
        <f t="shared" si="4"/>
        <v>4</v>
      </c>
    </row>
    <row r="10" spans="3:11" x14ac:dyDescent="0.2">
      <c r="C10" s="61">
        <f t="shared" si="0"/>
        <v>5</v>
      </c>
      <c r="D10" s="61">
        <f t="shared" si="1"/>
        <v>3</v>
      </c>
      <c r="E10" s="59">
        <v>23</v>
      </c>
      <c r="F10" s="59" t="str">
        <f>IF(E10="", "", VLOOKUP(E10, 'Team List'!$A:$B, 2, FALSE))</f>
        <v>Kyle Dickinson</v>
      </c>
      <c r="G10" s="59" t="str">
        <f>IF(E10="", "", VLOOKUP(E10, 'Team List'!$A:$C, 3, FALSE))</f>
        <v>PHI DELT</v>
      </c>
      <c r="H10" s="60">
        <v>1.3750000000000001E-4</v>
      </c>
      <c r="I10" s="63">
        <f t="shared" si="2"/>
        <v>1.3750000000000001E-4</v>
      </c>
      <c r="J10" s="63">
        <f t="shared" si="3"/>
        <v>1.3750000000000001E-4</v>
      </c>
      <c r="K10" s="15">
        <f t="shared" si="4"/>
        <v>3</v>
      </c>
    </row>
    <row r="11" spans="3:11" x14ac:dyDescent="0.2">
      <c r="C11" s="61">
        <f t="shared" si="0"/>
        <v>6</v>
      </c>
      <c r="D11" s="61" t="str">
        <f t="shared" si="1"/>
        <v/>
      </c>
      <c r="E11" s="59">
        <v>204</v>
      </c>
      <c r="F11" s="59" t="str">
        <f>IF(E11="", "", VLOOKUP(E11, 'Team List'!$A:$B, 2, FALSE))</f>
        <v>Ryan Kaufman</v>
      </c>
      <c r="G11" s="59" t="str">
        <f>IF(E11="", "", VLOOKUP(E11, 'Team List'!$A:$C, 3, FALSE))</f>
        <v>INDIVIDUAL</v>
      </c>
      <c r="H11" s="60">
        <v>1.3819444444444445E-4</v>
      </c>
      <c r="I11" s="63">
        <f t="shared" si="2"/>
        <v>1.3819444444444445E-4</v>
      </c>
      <c r="J11" s="63" t="str">
        <f t="shared" si="3"/>
        <v/>
      </c>
      <c r="K11" s="15" t="str">
        <f t="shared" si="4"/>
        <v/>
      </c>
    </row>
    <row r="12" spans="3:11" x14ac:dyDescent="0.2">
      <c r="C12" s="61">
        <f t="shared" si="0"/>
        <v>7</v>
      </c>
      <c r="D12" s="61">
        <f t="shared" si="1"/>
        <v>4</v>
      </c>
      <c r="E12" s="59">
        <v>68</v>
      </c>
      <c r="F12" s="59" t="str">
        <f>IF(E12="", "", VLOOKUP(E12, 'Team List'!$A:$B, 2, FALSE))</f>
        <v>Ibai Burgos</v>
      </c>
      <c r="G12" s="59" t="str">
        <f>IF(E12="", "", VLOOKUP(E12, 'Team List'!$A:$C, 3, FALSE))</f>
        <v>TRIGATORS</v>
      </c>
      <c r="H12" s="60">
        <v>1.3842592592592593E-4</v>
      </c>
      <c r="I12" s="63">
        <f t="shared" si="2"/>
        <v>1.3842592592592593E-4</v>
      </c>
      <c r="J12" s="63">
        <f t="shared" si="3"/>
        <v>1.3842592592592593E-4</v>
      </c>
      <c r="K12" s="15">
        <f t="shared" si="4"/>
        <v>2</v>
      </c>
    </row>
    <row r="13" spans="3:11" x14ac:dyDescent="0.2">
      <c r="C13" s="61">
        <f t="shared" si="0"/>
        <v>8</v>
      </c>
      <c r="D13" s="61">
        <f t="shared" si="1"/>
        <v>5</v>
      </c>
      <c r="E13" s="59">
        <v>86</v>
      </c>
      <c r="F13" s="59" t="str">
        <f>IF(E13="", "", VLOOKUP(E13, 'Team List'!$A:$B, 2, FALSE))</f>
        <v>Max Klein</v>
      </c>
      <c r="G13" s="59" t="str">
        <f>IF(E13="", "", VLOOKUP(E13, 'Team List'!$A:$C, 3, FALSE))</f>
        <v>ZETA BETA TAU</v>
      </c>
      <c r="H13" s="60">
        <v>1.3923611111111111E-4</v>
      </c>
      <c r="I13" s="63">
        <f t="shared" si="2"/>
        <v>1.3923611111111111E-4</v>
      </c>
      <c r="J13" s="63">
        <f t="shared" si="3"/>
        <v>1.3923611111111111E-4</v>
      </c>
      <c r="K13" s="15">
        <f t="shared" si="4"/>
        <v>1</v>
      </c>
    </row>
    <row r="14" spans="3:11" x14ac:dyDescent="0.2">
      <c r="C14" s="61">
        <f t="shared" si="0"/>
        <v>9</v>
      </c>
      <c r="D14" s="61" t="str">
        <f t="shared" si="1"/>
        <v/>
      </c>
      <c r="E14" s="59">
        <v>213</v>
      </c>
      <c r="F14" s="59" t="str">
        <f>IF(E14="", "", VLOOKUP(E14, 'Team List'!$A:$B, 2, FALSE))</f>
        <v>Imran Shaik</v>
      </c>
      <c r="G14" s="59" t="str">
        <f>IF(E14="", "", VLOOKUP(E14, 'Team List'!$A:$C, 3, FALSE))</f>
        <v>INDIVIDUAL</v>
      </c>
      <c r="H14" s="60">
        <v>1.3946759259259259E-4</v>
      </c>
      <c r="I14" s="63">
        <f t="shared" si="2"/>
        <v>1.3946759259259259E-4</v>
      </c>
      <c r="J14" s="63" t="str">
        <f t="shared" si="3"/>
        <v/>
      </c>
      <c r="K14" s="15" t="str">
        <f t="shared" si="4"/>
        <v/>
      </c>
    </row>
    <row r="15" spans="3:11" x14ac:dyDescent="0.2">
      <c r="C15" s="61">
        <f t="shared" si="0"/>
        <v>10</v>
      </c>
      <c r="D15" s="61">
        <f t="shared" si="1"/>
        <v>6</v>
      </c>
      <c r="E15" s="59">
        <v>110</v>
      </c>
      <c r="F15" s="59" t="str">
        <f>IF(E15="", "", VLOOKUP(E15, 'Team List'!$A:$B, 2, FALSE))</f>
        <v>Ryan Barows</v>
      </c>
      <c r="G15" s="59" t="str">
        <f>IF(E15="", "", VLOOKUP(E15, 'Team List'!$A:$C, 3, FALSE))</f>
        <v>PHI KAPPA TAU</v>
      </c>
      <c r="H15" s="60">
        <v>1.4224537037037035E-4</v>
      </c>
      <c r="I15" s="63">
        <f t="shared" si="2"/>
        <v>1.4224537037037035E-4</v>
      </c>
      <c r="J15" s="63">
        <f t="shared" si="3"/>
        <v>1.4224537037037035E-4</v>
      </c>
      <c r="K15" s="15" t="str">
        <f t="shared" si="4"/>
        <v/>
      </c>
    </row>
    <row r="16" spans="3:11" x14ac:dyDescent="0.2">
      <c r="C16" s="61">
        <f t="shared" si="0"/>
        <v>11</v>
      </c>
      <c r="D16" s="61">
        <f t="shared" si="1"/>
        <v>7</v>
      </c>
      <c r="E16" s="59">
        <v>12</v>
      </c>
      <c r="F16" s="59" t="str">
        <f>IF(E16="", "", VLOOKUP(E16, 'Team List'!$A:$B, 2, FALSE))</f>
        <v>Khephren Menna</v>
      </c>
      <c r="G16" s="59" t="str">
        <f>IF(E16="", "", VLOOKUP(E16, 'Team List'!$A:$C, 3, FALSE))</f>
        <v>BETA THETA PI</v>
      </c>
      <c r="H16" s="60">
        <v>1.4351851851851852E-4</v>
      </c>
      <c r="I16" s="63">
        <f t="shared" si="2"/>
        <v>1.4351851851851852E-4</v>
      </c>
      <c r="J16" s="63">
        <f t="shared" si="3"/>
        <v>1.4351851851851852E-4</v>
      </c>
      <c r="K16" s="15" t="str">
        <f t="shared" si="4"/>
        <v/>
      </c>
    </row>
    <row r="17" spans="3:11" x14ac:dyDescent="0.2">
      <c r="C17" s="61">
        <f t="shared" si="0"/>
        <v>12</v>
      </c>
      <c r="D17" s="61">
        <f t="shared" si="1"/>
        <v>8</v>
      </c>
      <c r="E17" s="59">
        <v>28</v>
      </c>
      <c r="F17" s="59" t="str">
        <f>IF(E17="", "", VLOOKUP(E17, 'Team List'!$A:$B, 2, FALSE))</f>
        <v>Shayne Dickinson</v>
      </c>
      <c r="G17" s="59" t="str">
        <f>IF(E17="", "", VLOOKUP(E17, 'Team List'!$A:$C, 3, FALSE))</f>
        <v>PHI DELT</v>
      </c>
      <c r="H17" s="60">
        <v>1.4444444444444446E-4</v>
      </c>
      <c r="I17" s="63">
        <f t="shared" si="2"/>
        <v>1.4444444444444446E-4</v>
      </c>
      <c r="J17" s="63">
        <f t="shared" si="3"/>
        <v>1.4444444444444446E-4</v>
      </c>
      <c r="K17" s="15" t="str">
        <f t="shared" si="4"/>
        <v/>
      </c>
    </row>
    <row r="18" spans="3:11" x14ac:dyDescent="0.2">
      <c r="C18" s="61">
        <f t="shared" si="0"/>
        <v>12</v>
      </c>
      <c r="D18" s="61" t="str">
        <f t="shared" si="1"/>
        <v/>
      </c>
      <c r="E18" s="59">
        <v>212</v>
      </c>
      <c r="F18" s="59" t="str">
        <f>IF(E18="", "", VLOOKUP(E18, 'Team List'!$A:$B, 2, FALSE))</f>
        <v>Joel Wao</v>
      </c>
      <c r="G18" s="59" t="str">
        <f>IF(E18="", "", VLOOKUP(E18, 'Team List'!$A:$C, 3, FALSE))</f>
        <v>INDIVIDUAL</v>
      </c>
      <c r="H18" s="60">
        <v>1.4444444444444446E-4</v>
      </c>
      <c r="I18" s="63">
        <f t="shared" si="2"/>
        <v>1.4444444444444446E-4</v>
      </c>
      <c r="J18" s="63" t="str">
        <f t="shared" si="3"/>
        <v/>
      </c>
      <c r="K18" s="15" t="str">
        <f t="shared" si="4"/>
        <v/>
      </c>
    </row>
    <row r="19" spans="3:11" x14ac:dyDescent="0.2">
      <c r="C19" s="61">
        <f t="shared" si="0"/>
        <v>14</v>
      </c>
      <c r="D19" s="61">
        <f t="shared" si="1"/>
        <v>9</v>
      </c>
      <c r="E19" s="59">
        <v>36</v>
      </c>
      <c r="F19" s="59" t="str">
        <f>IF(E19="", "", VLOOKUP(E19, 'Team List'!$A:$B, 2, FALSE))</f>
        <v>Sam Shays</v>
      </c>
      <c r="G19" s="59" t="str">
        <f>IF(E19="", "", VLOOKUP(E19, 'Team List'!$A:$C, 3, FALSE))</f>
        <v>PHI KAPPA TAU</v>
      </c>
      <c r="H19" s="60">
        <v>1.4502314814814814E-4</v>
      </c>
      <c r="I19" s="63">
        <f t="shared" si="2"/>
        <v>1.4502314814814814E-4</v>
      </c>
      <c r="J19" s="63">
        <f t="shared" si="3"/>
        <v>1.4502314814814814E-4</v>
      </c>
      <c r="K19" s="15" t="str">
        <f t="shared" si="4"/>
        <v/>
      </c>
    </row>
    <row r="20" spans="3:11" x14ac:dyDescent="0.2">
      <c r="C20" s="61">
        <f t="shared" si="0"/>
        <v>15</v>
      </c>
      <c r="D20" s="61" t="str">
        <f t="shared" si="1"/>
        <v/>
      </c>
      <c r="E20" s="59">
        <v>209</v>
      </c>
      <c r="F20" s="59" t="str">
        <f>IF(E20="", "", VLOOKUP(E20, 'Team List'!$A:$B, 2, FALSE))</f>
        <v>Justin Stilwell</v>
      </c>
      <c r="G20" s="59" t="str">
        <f>IF(E20="", "", VLOOKUP(E20, 'Team List'!$A:$C, 3, FALSE))</f>
        <v>INDIVIDUAL</v>
      </c>
      <c r="H20" s="60">
        <v>1.4560185185185187E-4</v>
      </c>
      <c r="I20" s="63">
        <f t="shared" si="2"/>
        <v>1.4560185185185187E-4</v>
      </c>
      <c r="J20" s="63" t="str">
        <f t="shared" si="3"/>
        <v/>
      </c>
      <c r="K20" s="15" t="str">
        <f t="shared" si="4"/>
        <v/>
      </c>
    </row>
    <row r="21" spans="3:11" x14ac:dyDescent="0.2">
      <c r="C21" s="61">
        <f t="shared" si="0"/>
        <v>16</v>
      </c>
      <c r="D21" s="61">
        <f t="shared" si="1"/>
        <v>10</v>
      </c>
      <c r="E21" s="59">
        <v>97</v>
      </c>
      <c r="F21" s="59" t="str">
        <f>IF(E21="", "", VLOOKUP(E21, 'Team List'!$A:$B, 2, FALSE))</f>
        <v>Nicholas Alter</v>
      </c>
      <c r="G21" s="59" t="str">
        <f>IF(E21="", "", VLOOKUP(E21, 'Team List'!$A:$C, 3, FALSE))</f>
        <v>ZETA BETA TAU</v>
      </c>
      <c r="H21" s="60">
        <v>1.4594907407407409E-4</v>
      </c>
      <c r="I21" s="63">
        <f t="shared" si="2"/>
        <v>1.4594907407407409E-4</v>
      </c>
      <c r="J21" s="63">
        <f t="shared" si="3"/>
        <v>1.4594907407407409E-4</v>
      </c>
      <c r="K21" s="15" t="str">
        <f t="shared" si="4"/>
        <v/>
      </c>
    </row>
    <row r="22" spans="3:11" x14ac:dyDescent="0.2">
      <c r="C22" s="61">
        <f t="shared" si="0"/>
        <v>17</v>
      </c>
      <c r="D22" s="61">
        <f t="shared" si="1"/>
        <v>11</v>
      </c>
      <c r="E22" s="59">
        <v>47</v>
      </c>
      <c r="F22" s="59" t="str">
        <f>IF(E22="", "", VLOOKUP(E22, 'Team List'!$A:$B, 2, FALSE))</f>
        <v>Jacob Raiken</v>
      </c>
      <c r="G22" s="59" t="str">
        <f>IF(E22="", "", VLOOKUP(E22, 'Team List'!$A:$C, 3, FALSE))</f>
        <v>SIGMA CHI</v>
      </c>
      <c r="H22" s="60">
        <v>1.4814814814814815E-4</v>
      </c>
      <c r="I22" s="63">
        <f t="shared" si="2"/>
        <v>1.4814814814814815E-4</v>
      </c>
      <c r="J22" s="63">
        <f t="shared" si="3"/>
        <v>1.4814814814814815E-4</v>
      </c>
      <c r="K22" s="15" t="str">
        <f t="shared" si="4"/>
        <v/>
      </c>
    </row>
    <row r="23" spans="3:11" x14ac:dyDescent="0.2">
      <c r="C23" s="61">
        <f t="shared" si="0"/>
        <v>18</v>
      </c>
      <c r="D23" s="61">
        <f t="shared" si="1"/>
        <v>12</v>
      </c>
      <c r="E23" s="59">
        <v>55</v>
      </c>
      <c r="F23" s="59" t="str">
        <f>IF(E23="", "", VLOOKUP(E23, 'Team List'!$A:$B, 2, FALSE))</f>
        <v>Tyler Palov</v>
      </c>
      <c r="G23" s="59" t="str">
        <f>IF(E23="", "", VLOOKUP(E23, 'Team List'!$A:$C, 3, FALSE))</f>
        <v>SIGMA CHI</v>
      </c>
      <c r="H23" s="60">
        <v>1.6689814814814814E-4</v>
      </c>
      <c r="I23" s="63">
        <f t="shared" si="2"/>
        <v>1.6689814814814814E-4</v>
      </c>
      <c r="J23" s="63">
        <f t="shared" si="3"/>
        <v>1.6689814814814814E-4</v>
      </c>
      <c r="K23" s="15" t="str">
        <f t="shared" si="4"/>
        <v/>
      </c>
    </row>
    <row r="24" spans="3:11" x14ac:dyDescent="0.2">
      <c r="C24" s="61" t="str">
        <f t="shared" si="0"/>
        <v/>
      </c>
      <c r="D24" s="61" t="str">
        <f t="shared" si="1"/>
        <v/>
      </c>
      <c r="E24" s="59"/>
      <c r="F24" s="59" t="str">
        <f>IF(E24="", "", VLOOKUP(E24, 'Team List'!$A:$B, 2, FALSE))</f>
        <v/>
      </c>
      <c r="G24" s="59" t="str">
        <f>IF(E24="", "", VLOOKUP(E24, 'Team List'!$A:$C, 3, FALSE))</f>
        <v/>
      </c>
      <c r="H24" s="60"/>
      <c r="I24" s="63" t="str">
        <f t="shared" si="2"/>
        <v/>
      </c>
      <c r="J24" s="63" t="str">
        <f t="shared" si="3"/>
        <v/>
      </c>
      <c r="K24" s="15" t="str">
        <f t="shared" si="4"/>
        <v/>
      </c>
    </row>
    <row r="25" spans="3:11" x14ac:dyDescent="0.2">
      <c r="C25" s="61" t="str">
        <f t="shared" si="0"/>
        <v/>
      </c>
      <c r="D25" s="61" t="str">
        <f t="shared" si="1"/>
        <v/>
      </c>
      <c r="E25" s="59"/>
      <c r="F25" s="59" t="str">
        <f>IF(E25="", "", VLOOKUP(E25, 'Team List'!$A:$B, 2, FALSE))</f>
        <v/>
      </c>
      <c r="G25" s="59" t="str">
        <f>IF(E25="", "", VLOOKUP(E25, 'Team List'!$A:$C, 3, FALSE))</f>
        <v/>
      </c>
      <c r="H25" s="60"/>
      <c r="I25" s="63" t="str">
        <f t="shared" si="2"/>
        <v/>
      </c>
      <c r="J25" s="63" t="str">
        <f t="shared" si="3"/>
        <v/>
      </c>
      <c r="K25" s="15" t="str">
        <f t="shared" si="4"/>
        <v/>
      </c>
    </row>
    <row r="26" spans="3:11" x14ac:dyDescent="0.2">
      <c r="C26" s="61" t="str">
        <f t="shared" si="0"/>
        <v/>
      </c>
      <c r="D26" s="61" t="str">
        <f t="shared" si="1"/>
        <v/>
      </c>
      <c r="E26" s="59"/>
      <c r="F26" s="59" t="str">
        <f>IF(E26="", "", VLOOKUP(E26, 'Team List'!$A:$B, 2, FALSE))</f>
        <v/>
      </c>
      <c r="G26" s="59" t="str">
        <f>IF(E26="", "", VLOOKUP(E26, 'Team List'!$A:$C, 3, FALSE))</f>
        <v/>
      </c>
      <c r="H26" s="60"/>
      <c r="I26" s="63" t="str">
        <f t="shared" si="2"/>
        <v/>
      </c>
      <c r="J26" s="63" t="str">
        <f t="shared" si="3"/>
        <v/>
      </c>
      <c r="K26" s="15" t="str">
        <f t="shared" si="4"/>
        <v/>
      </c>
    </row>
    <row r="27" spans="3:11" x14ac:dyDescent="0.2">
      <c r="C27" s="61" t="str">
        <f t="shared" si="0"/>
        <v/>
      </c>
      <c r="D27" s="61" t="str">
        <f t="shared" si="1"/>
        <v/>
      </c>
      <c r="E27" s="59"/>
      <c r="F27" s="59" t="str">
        <f>IF(E27="", "", VLOOKUP(E27, 'Team List'!$A:$B, 2, FALSE))</f>
        <v/>
      </c>
      <c r="G27" s="59" t="str">
        <f>IF(E27="", "", VLOOKUP(E27, 'Team List'!$A:$C, 3, FALSE))</f>
        <v/>
      </c>
      <c r="H27" s="60"/>
      <c r="I27" s="63" t="str">
        <f t="shared" si="2"/>
        <v/>
      </c>
      <c r="J27" s="63" t="str">
        <f t="shared" si="3"/>
        <v/>
      </c>
      <c r="K27" s="15" t="str">
        <f t="shared" si="4"/>
        <v/>
      </c>
    </row>
    <row r="28" spans="3:11" x14ac:dyDescent="0.2">
      <c r="C28" s="61" t="str">
        <f t="shared" si="0"/>
        <v/>
      </c>
      <c r="D28" s="61" t="str">
        <f t="shared" si="1"/>
        <v/>
      </c>
      <c r="E28" s="59"/>
      <c r="F28" s="59" t="str">
        <f>IF(E28="", "", VLOOKUP(E28, 'Team List'!$A:$B, 2, FALSE))</f>
        <v/>
      </c>
      <c r="G28" s="59" t="str">
        <f>IF(E28="", "", VLOOKUP(E28, 'Team List'!$A:$C, 3, FALSE))</f>
        <v/>
      </c>
      <c r="H28" s="60"/>
      <c r="I28" s="63" t="str">
        <f t="shared" si="2"/>
        <v/>
      </c>
      <c r="J28" s="63" t="str">
        <f t="shared" si="3"/>
        <v/>
      </c>
      <c r="K28" s="15" t="str">
        <f t="shared" si="4"/>
        <v/>
      </c>
    </row>
    <row r="29" spans="3:11" x14ac:dyDescent="0.2">
      <c r="C29" s="61" t="str">
        <f t="shared" si="0"/>
        <v/>
      </c>
      <c r="D29" s="61" t="str">
        <f t="shared" si="1"/>
        <v/>
      </c>
      <c r="E29" s="59"/>
      <c r="F29" s="59" t="str">
        <f>IF(E29="", "", VLOOKUP(E29, 'Team List'!$A:$B, 2, FALSE))</f>
        <v/>
      </c>
      <c r="G29" s="59" t="str">
        <f>IF(E29="", "", VLOOKUP(E29, 'Team List'!$A:$C, 3, FALSE))</f>
        <v/>
      </c>
      <c r="H29" s="60"/>
      <c r="I29" s="63" t="str">
        <f t="shared" si="2"/>
        <v/>
      </c>
      <c r="J29" s="63" t="str">
        <f t="shared" si="3"/>
        <v/>
      </c>
      <c r="K29" s="15" t="str">
        <f t="shared" si="4"/>
        <v/>
      </c>
    </row>
    <row r="30" spans="3:11" x14ac:dyDescent="0.2">
      <c r="C30" s="61" t="str">
        <f t="shared" si="0"/>
        <v/>
      </c>
      <c r="D30" s="61" t="str">
        <f t="shared" si="1"/>
        <v/>
      </c>
      <c r="E30" s="59"/>
      <c r="F30" s="59" t="str">
        <f>IF(E30="", "", VLOOKUP(E30, 'Team List'!$A:$B, 2, FALSE))</f>
        <v/>
      </c>
      <c r="G30" s="59" t="str">
        <f>IF(E30="", "", VLOOKUP(E30, 'Team List'!$A:$C, 3, FALSE))</f>
        <v/>
      </c>
      <c r="H30" s="60"/>
      <c r="I30" s="63" t="str">
        <f t="shared" si="2"/>
        <v/>
      </c>
      <c r="J30" s="63" t="str">
        <f t="shared" si="3"/>
        <v/>
      </c>
      <c r="K30" s="15" t="str">
        <f t="shared" si="4"/>
        <v/>
      </c>
    </row>
    <row r="31" spans="3:11" x14ac:dyDescent="0.2">
      <c r="C31" s="61" t="str">
        <f t="shared" si="0"/>
        <v/>
      </c>
      <c r="D31" s="61" t="str">
        <f t="shared" si="1"/>
        <v/>
      </c>
      <c r="E31" s="59"/>
      <c r="F31" s="59" t="str">
        <f>IF(E31="", "", VLOOKUP(E31, 'Team List'!$A:$B, 2, FALSE))</f>
        <v/>
      </c>
      <c r="G31" s="59" t="str">
        <f>IF(E31="", "", VLOOKUP(E31, 'Team List'!$A:$C, 3, FALSE))</f>
        <v/>
      </c>
      <c r="H31" s="60"/>
      <c r="I31" s="63" t="str">
        <f t="shared" si="2"/>
        <v/>
      </c>
      <c r="J31" s="63" t="str">
        <f t="shared" si="3"/>
        <v/>
      </c>
      <c r="K31" s="15" t="str">
        <f t="shared" si="4"/>
        <v/>
      </c>
    </row>
    <row r="32" spans="3:11" x14ac:dyDescent="0.2">
      <c r="C32" s="61" t="str">
        <f t="shared" si="0"/>
        <v/>
      </c>
      <c r="D32" s="61" t="str">
        <f t="shared" si="1"/>
        <v/>
      </c>
      <c r="E32" s="59"/>
      <c r="F32" s="59" t="str">
        <f>IF(E32="", "", VLOOKUP(E32, 'Team List'!$A:$B, 2, FALSE))</f>
        <v/>
      </c>
      <c r="G32" s="59" t="str">
        <f>IF(E32="", "", VLOOKUP(E32, 'Team List'!$A:$C, 3, FALSE))</f>
        <v/>
      </c>
      <c r="H32" s="60"/>
      <c r="I32" s="63" t="str">
        <f t="shared" si="2"/>
        <v/>
      </c>
      <c r="J32" s="63" t="str">
        <f t="shared" si="3"/>
        <v/>
      </c>
      <c r="K32" s="15" t="str">
        <f t="shared" si="4"/>
        <v/>
      </c>
    </row>
    <row r="33" spans="3:11" x14ac:dyDescent="0.2">
      <c r="C33" s="61" t="str">
        <f t="shared" si="0"/>
        <v/>
      </c>
      <c r="D33" s="61" t="str">
        <f t="shared" si="1"/>
        <v/>
      </c>
      <c r="E33" s="59"/>
      <c r="F33" s="59" t="str">
        <f>IF(E33="", "", VLOOKUP(E33, 'Team List'!$A:$B, 2, FALSE))</f>
        <v/>
      </c>
      <c r="G33" s="59" t="str">
        <f>IF(E33="", "", VLOOKUP(E33, 'Team List'!$A:$C, 3, FALSE))</f>
        <v/>
      </c>
      <c r="H33" s="60"/>
      <c r="I33" s="63" t="str">
        <f t="shared" si="2"/>
        <v/>
      </c>
      <c r="J33" s="63" t="str">
        <f t="shared" si="3"/>
        <v/>
      </c>
      <c r="K33" s="15" t="str">
        <f t="shared" si="4"/>
        <v/>
      </c>
    </row>
    <row r="34" spans="3:11" x14ac:dyDescent="0.2">
      <c r="C34" s="61" t="str">
        <f t="shared" si="0"/>
        <v/>
      </c>
      <c r="D34" s="61" t="str">
        <f t="shared" si="1"/>
        <v/>
      </c>
      <c r="E34" s="59"/>
      <c r="F34" s="59" t="str">
        <f>IF(E34="", "", VLOOKUP(E34, 'Team List'!$A:$B, 2, FALSE))</f>
        <v/>
      </c>
      <c r="G34" s="59" t="str">
        <f>IF(E34="", "", VLOOKUP(E34, 'Team List'!$A:$C, 3, FALSE))</f>
        <v/>
      </c>
      <c r="H34" s="60"/>
      <c r="I34" s="63" t="str">
        <f t="shared" si="2"/>
        <v/>
      </c>
      <c r="J34" s="63" t="str">
        <f t="shared" si="3"/>
        <v/>
      </c>
      <c r="K34" s="15" t="str">
        <f t="shared" si="4"/>
        <v/>
      </c>
    </row>
    <row r="35" spans="3:11" x14ac:dyDescent="0.2">
      <c r="C35" s="61" t="str">
        <f t="shared" si="0"/>
        <v/>
      </c>
      <c r="D35" s="61" t="str">
        <f t="shared" si="1"/>
        <v/>
      </c>
      <c r="E35" s="59"/>
      <c r="F35" s="59" t="str">
        <f>IF(E35="", "", VLOOKUP(E35, 'Team List'!$A:$B, 2, FALSE))</f>
        <v/>
      </c>
      <c r="G35" s="59" t="str">
        <f>IF(E35="", "", VLOOKUP(E35, 'Team List'!$A:$C, 3, FALSE))</f>
        <v/>
      </c>
      <c r="H35" s="60"/>
      <c r="I35" s="63" t="str">
        <f t="shared" si="2"/>
        <v/>
      </c>
      <c r="J35" s="63" t="str">
        <f t="shared" si="3"/>
        <v/>
      </c>
      <c r="K35" s="15" t="str">
        <f t="shared" si="4"/>
        <v/>
      </c>
    </row>
    <row r="36" spans="3:11" x14ac:dyDescent="0.2">
      <c r="C36" s="61" t="str">
        <f t="shared" si="0"/>
        <v/>
      </c>
      <c r="D36" s="61" t="str">
        <f t="shared" si="1"/>
        <v/>
      </c>
      <c r="E36" s="59"/>
      <c r="F36" s="59" t="str">
        <f>IF(E36="", "", VLOOKUP(E36, 'Team List'!$A:$B, 2, FALSE))</f>
        <v/>
      </c>
      <c r="G36" s="59" t="str">
        <f>IF(E36="", "", VLOOKUP(E36, 'Team List'!$A:$C, 3, FALSE))</f>
        <v/>
      </c>
      <c r="H36" s="60"/>
      <c r="I36" s="63" t="str">
        <f t="shared" si="2"/>
        <v/>
      </c>
      <c r="J36" s="63" t="str">
        <f t="shared" si="3"/>
        <v/>
      </c>
      <c r="K36" s="15" t="str">
        <f t="shared" si="4"/>
        <v/>
      </c>
    </row>
    <row r="37" spans="3:11" x14ac:dyDescent="0.2">
      <c r="C37" s="61" t="str">
        <f t="shared" si="0"/>
        <v/>
      </c>
      <c r="D37" s="61" t="str">
        <f t="shared" si="1"/>
        <v/>
      </c>
      <c r="E37" s="59"/>
      <c r="F37" s="59" t="str">
        <f>IF(E37="", "", VLOOKUP(E37, 'Team List'!$A:$B, 2, FALSE))</f>
        <v/>
      </c>
      <c r="G37" s="59" t="str">
        <f>IF(E37="", "", VLOOKUP(E37, 'Team List'!$A:$C, 3, FALSE))</f>
        <v/>
      </c>
      <c r="H37" s="60"/>
      <c r="I37" s="63" t="str">
        <f t="shared" si="2"/>
        <v/>
      </c>
      <c r="J37" s="63" t="str">
        <f t="shared" si="3"/>
        <v/>
      </c>
      <c r="K37" s="15" t="str">
        <f t="shared" si="4"/>
        <v/>
      </c>
    </row>
    <row r="38" spans="3:11" x14ac:dyDescent="0.2">
      <c r="C38" s="61" t="str">
        <f t="shared" si="0"/>
        <v/>
      </c>
      <c r="D38" s="61" t="str">
        <f t="shared" si="1"/>
        <v/>
      </c>
      <c r="E38" s="59"/>
      <c r="F38" s="59" t="str">
        <f>IF(E38="", "", VLOOKUP(E38, 'Team List'!$A:$B, 2, FALSE))</f>
        <v/>
      </c>
      <c r="G38" s="59" t="str">
        <f>IF(E38="", "", VLOOKUP(E38, 'Team List'!$A:$C, 3, FALSE))</f>
        <v/>
      </c>
      <c r="H38" s="60"/>
      <c r="I38" s="63" t="str">
        <f t="shared" si="2"/>
        <v/>
      </c>
      <c r="J38" s="63" t="str">
        <f t="shared" si="3"/>
        <v/>
      </c>
      <c r="K38" s="15" t="str">
        <f t="shared" si="4"/>
        <v/>
      </c>
    </row>
    <row r="39" spans="3:11" x14ac:dyDescent="0.2">
      <c r="C39" s="61" t="str">
        <f t="shared" si="0"/>
        <v/>
      </c>
      <c r="D39" s="61" t="str">
        <f t="shared" si="1"/>
        <v/>
      </c>
      <c r="E39" s="59"/>
      <c r="F39" s="59" t="str">
        <f>IF(E39="", "", VLOOKUP(E39, 'Team List'!$A:$B, 2, FALSE))</f>
        <v/>
      </c>
      <c r="G39" s="59" t="str">
        <f>IF(E39="", "", VLOOKUP(E39, 'Team List'!$A:$C, 3, FALSE))</f>
        <v/>
      </c>
      <c r="H39" s="60"/>
      <c r="I39" s="63" t="str">
        <f t="shared" si="2"/>
        <v/>
      </c>
      <c r="J39" s="63" t="str">
        <f t="shared" si="3"/>
        <v/>
      </c>
      <c r="K39" s="15" t="str">
        <f t="shared" si="4"/>
        <v/>
      </c>
    </row>
    <row r="40" spans="3:11" x14ac:dyDescent="0.2">
      <c r="C40" s="61" t="str">
        <f t="shared" si="0"/>
        <v/>
      </c>
      <c r="D40" s="61" t="str">
        <f t="shared" si="1"/>
        <v/>
      </c>
      <c r="E40" s="59"/>
      <c r="F40" s="59" t="str">
        <f>IF(E40="", "", VLOOKUP(E40, 'Team List'!$A:$B, 2, FALSE))</f>
        <v/>
      </c>
      <c r="G40" s="59" t="str">
        <f>IF(E40="", "", VLOOKUP(E40, 'Team List'!$A:$C, 3, FALSE))</f>
        <v/>
      </c>
      <c r="H40" s="60"/>
      <c r="I40" s="63" t="str">
        <f t="shared" si="2"/>
        <v/>
      </c>
      <c r="J40" s="63" t="str">
        <f t="shared" si="3"/>
        <v/>
      </c>
      <c r="K40" s="15" t="str">
        <f t="shared" si="4"/>
        <v/>
      </c>
    </row>
    <row r="41" spans="3:11" x14ac:dyDescent="0.2">
      <c r="C41" s="61" t="str">
        <f t="shared" si="0"/>
        <v/>
      </c>
      <c r="D41" s="61" t="str">
        <f t="shared" si="1"/>
        <v/>
      </c>
      <c r="E41" s="59"/>
      <c r="F41" s="59" t="str">
        <f>IF(E41="", "", VLOOKUP(E41, 'Team List'!$A:$B, 2, FALSE))</f>
        <v/>
      </c>
      <c r="G41" s="59" t="str">
        <f>IF(E41="", "", VLOOKUP(E41, 'Team List'!$A:$C, 3, FALSE))</f>
        <v/>
      </c>
      <c r="H41" s="60"/>
      <c r="I41" s="63" t="str">
        <f t="shared" si="2"/>
        <v/>
      </c>
      <c r="J41" s="63" t="str">
        <f t="shared" si="3"/>
        <v/>
      </c>
      <c r="K41" s="15" t="str">
        <f t="shared" si="4"/>
        <v/>
      </c>
    </row>
    <row r="42" spans="3:11" x14ac:dyDescent="0.2">
      <c r="C42" s="61" t="str">
        <f t="shared" si="0"/>
        <v/>
      </c>
      <c r="D42" s="61" t="str">
        <f t="shared" si="1"/>
        <v/>
      </c>
      <c r="E42" s="59"/>
      <c r="F42" s="59" t="str">
        <f>IF(E42="", "", VLOOKUP(E42, 'Team List'!$A:$B, 2, FALSE))</f>
        <v/>
      </c>
      <c r="G42" s="59" t="str">
        <f>IF(E42="", "", VLOOKUP(E42, 'Team List'!$A:$C, 3, FALSE))</f>
        <v/>
      </c>
      <c r="H42" s="60"/>
      <c r="I42" s="63" t="str">
        <f t="shared" si="2"/>
        <v/>
      </c>
      <c r="J42" s="63" t="str">
        <f t="shared" si="3"/>
        <v/>
      </c>
      <c r="K42" s="15" t="str">
        <f t="shared" si="4"/>
        <v/>
      </c>
    </row>
    <row r="43" spans="3:11" x14ac:dyDescent="0.2">
      <c r="C43" s="61" t="str">
        <f t="shared" si="0"/>
        <v/>
      </c>
      <c r="D43" s="61" t="str">
        <f t="shared" si="1"/>
        <v/>
      </c>
      <c r="E43" s="59"/>
      <c r="F43" s="59" t="str">
        <f>IF(E43="", "", VLOOKUP(E43, 'Team List'!$A:$B, 2, FALSE))</f>
        <v/>
      </c>
      <c r="G43" s="59" t="str">
        <f>IF(E43="", "", VLOOKUP(E43, 'Team List'!$A:$C, 3, FALSE))</f>
        <v/>
      </c>
      <c r="H43" s="60"/>
      <c r="I43" s="63" t="str">
        <f t="shared" si="2"/>
        <v/>
      </c>
      <c r="J43" s="63" t="str">
        <f t="shared" si="3"/>
        <v/>
      </c>
      <c r="K43" s="15" t="str">
        <f t="shared" si="4"/>
        <v/>
      </c>
    </row>
    <row r="44" spans="3:11" x14ac:dyDescent="0.2">
      <c r="C44" s="61" t="str">
        <f t="shared" si="0"/>
        <v/>
      </c>
      <c r="D44" s="61" t="str">
        <f t="shared" si="1"/>
        <v/>
      </c>
      <c r="E44" s="59"/>
      <c r="F44" s="59" t="str">
        <f>IF(E44="", "", VLOOKUP(E44, 'Team List'!$A:$B, 2, FALSE))</f>
        <v/>
      </c>
      <c r="G44" s="59" t="str">
        <f>IF(E44="", "", VLOOKUP(E44, 'Team List'!$A:$C, 3, FALSE))</f>
        <v/>
      </c>
      <c r="H44" s="60"/>
      <c r="I44" s="63" t="str">
        <f t="shared" si="2"/>
        <v/>
      </c>
      <c r="J44" s="63" t="str">
        <f t="shared" si="3"/>
        <v/>
      </c>
      <c r="K44" s="15" t="str">
        <f t="shared" si="4"/>
        <v/>
      </c>
    </row>
    <row r="45" spans="3:11" x14ac:dyDescent="0.2">
      <c r="C45" s="61" t="str">
        <f t="shared" si="0"/>
        <v/>
      </c>
      <c r="D45" s="61" t="str">
        <f t="shared" si="1"/>
        <v/>
      </c>
      <c r="E45" s="59"/>
      <c r="F45" s="59" t="str">
        <f>IF(E45="", "", VLOOKUP(E45, 'Team List'!$A:$B, 2, FALSE))</f>
        <v/>
      </c>
      <c r="G45" s="59" t="str">
        <f>IF(E45="", "", VLOOKUP(E45, 'Team List'!$A:$C, 3, FALSE))</f>
        <v/>
      </c>
      <c r="H45" s="60"/>
      <c r="I45" s="63" t="str">
        <f t="shared" si="2"/>
        <v/>
      </c>
      <c r="J45" s="63" t="str">
        <f t="shared" si="3"/>
        <v/>
      </c>
      <c r="K45" s="15" t="str">
        <f t="shared" si="4"/>
        <v/>
      </c>
    </row>
    <row r="46" spans="3:11" x14ac:dyDescent="0.2">
      <c r="C46" s="61" t="str">
        <f t="shared" si="0"/>
        <v/>
      </c>
      <c r="D46" s="61" t="str">
        <f t="shared" si="1"/>
        <v/>
      </c>
      <c r="E46" s="59"/>
      <c r="F46" s="59" t="str">
        <f>IF(E46="", "", VLOOKUP(E46, 'Team List'!$A:$B, 2, FALSE))</f>
        <v/>
      </c>
      <c r="G46" s="59" t="str">
        <f>IF(E46="", "", VLOOKUP(E46, 'Team List'!$A:$C, 3, FALSE))</f>
        <v/>
      </c>
      <c r="H46" s="60"/>
      <c r="I46" s="63" t="str">
        <f t="shared" si="2"/>
        <v/>
      </c>
      <c r="J46" s="63" t="str">
        <f t="shared" si="3"/>
        <v/>
      </c>
      <c r="K46" s="15" t="str">
        <f t="shared" si="4"/>
        <v/>
      </c>
    </row>
    <row r="47" spans="3:11" x14ac:dyDescent="0.2">
      <c r="C47" s="61" t="str">
        <f t="shared" si="0"/>
        <v/>
      </c>
      <c r="D47" s="61" t="str">
        <f t="shared" si="1"/>
        <v/>
      </c>
      <c r="E47" s="59"/>
      <c r="F47" s="59" t="str">
        <f>IF(E47="", "", VLOOKUP(E47, 'Team List'!$A:$B, 2, FALSE))</f>
        <v/>
      </c>
      <c r="G47" s="59" t="str">
        <f>IF(E47="", "", VLOOKUP(E47, 'Team List'!$A:$C, 3, FALSE))</f>
        <v/>
      </c>
      <c r="H47" s="60"/>
      <c r="I47" s="63" t="str">
        <f t="shared" si="2"/>
        <v/>
      </c>
      <c r="J47" s="63" t="str">
        <f t="shared" si="3"/>
        <v/>
      </c>
      <c r="K47" s="15" t="str">
        <f t="shared" si="4"/>
        <v/>
      </c>
    </row>
    <row r="48" spans="3:11" x14ac:dyDescent="0.2">
      <c r="C48" s="61" t="str">
        <f t="shared" si="0"/>
        <v/>
      </c>
      <c r="D48" s="61" t="str">
        <f t="shared" si="1"/>
        <v/>
      </c>
      <c r="E48" s="59"/>
      <c r="F48" s="59" t="str">
        <f>IF(E48="", "", VLOOKUP(E48, 'Team List'!$A:$B, 2, FALSE))</f>
        <v/>
      </c>
      <c r="G48" s="59" t="str">
        <f>IF(E48="", "", VLOOKUP(E48, 'Team List'!$A:$C, 3, FALSE))</f>
        <v/>
      </c>
      <c r="H48" s="60"/>
      <c r="I48" s="63" t="str">
        <f t="shared" si="2"/>
        <v/>
      </c>
      <c r="J48" s="63" t="str">
        <f t="shared" si="3"/>
        <v/>
      </c>
      <c r="K48" s="15" t="str">
        <f t="shared" si="4"/>
        <v/>
      </c>
    </row>
    <row r="49" spans="3:12" x14ac:dyDescent="0.2">
      <c r="C49" s="61" t="str">
        <f t="shared" si="0"/>
        <v/>
      </c>
      <c r="D49" s="61" t="str">
        <f t="shared" si="1"/>
        <v/>
      </c>
      <c r="E49" s="59"/>
      <c r="F49" s="59" t="str">
        <f>IF(E49="", "", VLOOKUP(E49, 'Team List'!$A:$B, 2, FALSE))</f>
        <v/>
      </c>
      <c r="G49" s="59" t="str">
        <f>IF(E49="", "", VLOOKUP(E49, 'Team List'!$A:$C, 3, FALSE))</f>
        <v/>
      </c>
      <c r="H49" s="60"/>
      <c r="I49" s="63" t="str">
        <f t="shared" si="2"/>
        <v/>
      </c>
      <c r="J49" s="63" t="str">
        <f t="shared" si="3"/>
        <v/>
      </c>
      <c r="K49" s="15" t="str">
        <f t="shared" si="4"/>
        <v/>
      </c>
    </row>
    <row r="50" spans="3:12" x14ac:dyDescent="0.2">
      <c r="C50" s="61" t="str">
        <f t="shared" si="0"/>
        <v/>
      </c>
      <c r="D50" s="61" t="str">
        <f t="shared" si="1"/>
        <v/>
      </c>
      <c r="E50" s="59"/>
      <c r="F50" s="59" t="str">
        <f>IF(E50="", "", VLOOKUP(E50, 'Team List'!$A:$B, 2, FALSE))</f>
        <v/>
      </c>
      <c r="G50" s="59" t="str">
        <f>IF(E50="", "", VLOOKUP(E50, 'Team List'!$A:$C, 3, FALSE))</f>
        <v/>
      </c>
      <c r="H50" s="60"/>
      <c r="I50" s="63" t="str">
        <f t="shared" si="2"/>
        <v/>
      </c>
      <c r="J50" s="63" t="str">
        <f t="shared" si="3"/>
        <v/>
      </c>
      <c r="K50" s="15" t="str">
        <f t="shared" si="4"/>
        <v/>
      </c>
    </row>
    <row r="51" spans="3:12" ht="14.25" x14ac:dyDescent="0.2">
      <c r="C51" s="3"/>
      <c r="D51" s="3"/>
      <c r="E51" s="3"/>
      <c r="F51" s="3"/>
      <c r="G51" s="3"/>
      <c r="H51" s="30"/>
      <c r="I51" s="30"/>
      <c r="J51" s="30"/>
      <c r="K51" s="16"/>
      <c r="L51" s="3"/>
    </row>
    <row r="52" spans="3:12" ht="14.25" x14ac:dyDescent="0.2">
      <c r="C52" s="119" t="s">
        <v>5</v>
      </c>
      <c r="D52" s="119"/>
      <c r="E52" s="119"/>
      <c r="F52" s="119"/>
      <c r="G52" s="119"/>
      <c r="H52" s="119"/>
      <c r="I52" s="119"/>
      <c r="J52" s="119"/>
      <c r="K52" s="119"/>
      <c r="L52" s="3"/>
    </row>
    <row r="53" spans="3:12" ht="14.25" x14ac:dyDescent="0.2">
      <c r="C53" s="3"/>
      <c r="D53" s="3"/>
      <c r="E53" s="3"/>
      <c r="F53" s="3"/>
      <c r="G53" s="3"/>
      <c r="H53" s="31"/>
      <c r="I53" s="31"/>
      <c r="J53" s="31"/>
      <c r="K53" s="16"/>
      <c r="L53" s="3"/>
    </row>
    <row r="54" spans="3:12" ht="14.25" x14ac:dyDescent="0.2">
      <c r="C54" s="3"/>
      <c r="D54" s="3"/>
      <c r="E54" s="3"/>
      <c r="F54" s="3"/>
      <c r="G54" s="3"/>
      <c r="H54" s="32"/>
      <c r="I54" s="32"/>
      <c r="J54" s="32"/>
      <c r="K54" s="16"/>
      <c r="L54" s="3"/>
    </row>
    <row r="55" spans="3:12" ht="14.25" x14ac:dyDescent="0.2">
      <c r="C55" s="2"/>
      <c r="D55" s="2"/>
      <c r="E55" s="2"/>
      <c r="F55" s="2"/>
      <c r="G55" s="2"/>
      <c r="H55" s="31"/>
      <c r="I55" s="31"/>
      <c r="J55" s="31"/>
      <c r="K55" s="16"/>
      <c r="L55" s="3"/>
    </row>
    <row r="56" spans="3:12" ht="14.25" x14ac:dyDescent="0.2">
      <c r="C56" s="2"/>
      <c r="D56" s="2"/>
      <c r="E56" s="2"/>
      <c r="F56" s="2"/>
      <c r="G56" s="2"/>
      <c r="H56" s="32"/>
      <c r="I56" s="32"/>
      <c r="J56" s="32"/>
      <c r="K56" s="16"/>
      <c r="L56" s="3"/>
    </row>
    <row r="57" spans="3:12" ht="14.25" x14ac:dyDescent="0.2">
      <c r="C57" s="3"/>
      <c r="D57" s="3"/>
      <c r="E57" s="3"/>
      <c r="F57" s="3"/>
      <c r="G57" s="3"/>
      <c r="H57" s="31"/>
      <c r="I57" s="31"/>
      <c r="J57" s="31"/>
      <c r="K57" s="16"/>
      <c r="L57" s="3"/>
    </row>
    <row r="58" spans="3:12" ht="14.25" x14ac:dyDescent="0.2">
      <c r="C58" s="3"/>
      <c r="D58" s="3"/>
      <c r="E58" s="3"/>
      <c r="F58" s="3"/>
      <c r="G58" s="3"/>
      <c r="H58" s="32"/>
      <c r="I58" s="32"/>
      <c r="J58" s="32"/>
      <c r="K58" s="16"/>
      <c r="L58" s="3"/>
    </row>
    <row r="59" spans="3:12" ht="14.25" x14ac:dyDescent="0.2">
      <c r="L59" s="3"/>
    </row>
    <row r="60" spans="3:12" ht="14.25" x14ac:dyDescent="0.2">
      <c r="C60" s="3"/>
      <c r="D60" s="3"/>
      <c r="E60" s="3"/>
      <c r="F60" s="3"/>
      <c r="G60" s="3"/>
      <c r="H60" s="30"/>
      <c r="I60" s="30"/>
      <c r="J60" s="30"/>
      <c r="K60" s="16"/>
      <c r="L60" s="3"/>
    </row>
    <row r="61" spans="3:12" x14ac:dyDescent="0.2">
      <c r="C61" s="2"/>
      <c r="D61" s="2"/>
      <c r="E61" s="2"/>
      <c r="F61" s="2"/>
      <c r="G61" s="2"/>
      <c r="H61" s="31"/>
      <c r="I61" s="31"/>
      <c r="J61" s="31"/>
      <c r="K61" s="9"/>
    </row>
    <row r="65" spans="8:11" x14ac:dyDescent="0.2">
      <c r="H65"/>
      <c r="I65"/>
      <c r="J65"/>
      <c r="K65"/>
    </row>
    <row r="66" spans="8:11" x14ac:dyDescent="0.2">
      <c r="H66"/>
      <c r="I66"/>
      <c r="J66"/>
      <c r="K66"/>
    </row>
    <row r="67" spans="8:11" x14ac:dyDescent="0.2">
      <c r="H67"/>
      <c r="I67"/>
      <c r="J67"/>
      <c r="K67"/>
    </row>
    <row r="68" spans="8:11" x14ac:dyDescent="0.2">
      <c r="H68"/>
      <c r="I68"/>
      <c r="J68"/>
      <c r="K68"/>
    </row>
    <row r="69" spans="8:11" x14ac:dyDescent="0.2">
      <c r="H69"/>
      <c r="I69"/>
      <c r="J69"/>
      <c r="K69"/>
    </row>
    <row r="70" spans="8:11" x14ac:dyDescent="0.2">
      <c r="H70"/>
      <c r="I70"/>
      <c r="J70"/>
      <c r="K70"/>
    </row>
  </sheetData>
  <protectedRanges>
    <protectedRange sqref="H5:J5" name="Sort_1"/>
    <protectedRange sqref="E1:E200" name="Number_1"/>
    <protectedRange sqref="H1:J200" name="Time_1"/>
  </protectedRanges>
  <autoFilter ref="C5:K5">
    <sortState ref="C6:K50">
      <sortCondition ref="H5"/>
    </sortState>
  </autoFilter>
  <mergeCells count="2">
    <mergeCell ref="C2:K3"/>
    <mergeCell ref="C52:K52"/>
  </mergeCells>
  <phoneticPr fontId="0" type="noConversion"/>
  <conditionalFormatting sqref="E6:E50">
    <cfRule type="containsText" dxfId="35" priority="1" operator="containsText" text="Individual">
      <formula>NOT(ISERROR(SEARCH("Individual",E6)))</formula>
    </cfRule>
    <cfRule type="containsText" dxfId="34" priority="2" operator="containsText" text="Individual">
      <formula>NOT(ISERROR(SEARCH("Individual",E6)))</formula>
    </cfRule>
  </conditionalFormatting>
  <pageMargins left="0.75" right="0.75" top="1" bottom="1" header="0.5" footer="0.5"/>
  <pageSetup scale="86" orientation="portrait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L69"/>
  <sheetViews>
    <sheetView zoomScaleNormal="100" workbookViewId="0">
      <selection activeCell="H11" sqref="H11"/>
    </sheetView>
  </sheetViews>
  <sheetFormatPr defaultRowHeight="12.75" x14ac:dyDescent="0.2"/>
  <cols>
    <col min="2" max="2" width="3.28515625" customWidth="1"/>
    <col min="4" max="4" width="9.140625" hidden="1" customWidth="1"/>
    <col min="6" max="7" width="25.42578125" customWidth="1"/>
    <col min="8" max="8" width="12" style="27" customWidth="1"/>
    <col min="9" max="10" width="12" style="27" hidden="1" customWidth="1"/>
    <col min="11" max="11" width="9.140625" style="7"/>
  </cols>
  <sheetData>
    <row r="2" spans="3:11" ht="12.75" customHeight="1" x14ac:dyDescent="0.2">
      <c r="C2" s="120" t="s">
        <v>35</v>
      </c>
      <c r="D2" s="120"/>
      <c r="E2" s="120"/>
      <c r="F2" s="120"/>
      <c r="G2" s="120"/>
      <c r="H2" s="120"/>
      <c r="I2" s="120"/>
      <c r="J2" s="120"/>
      <c r="K2" s="120"/>
    </row>
    <row r="3" spans="3:11" ht="12.75" customHeight="1" x14ac:dyDescent="0.2">
      <c r="C3" s="120"/>
      <c r="D3" s="120"/>
      <c r="E3" s="120"/>
      <c r="F3" s="120"/>
      <c r="G3" s="120"/>
      <c r="H3" s="120"/>
      <c r="I3" s="120"/>
      <c r="J3" s="120"/>
      <c r="K3" s="120"/>
    </row>
    <row r="4" spans="3:11" ht="13.5" thickBot="1" x14ac:dyDescent="0.25"/>
    <row r="5" spans="3:11" x14ac:dyDescent="0.2">
      <c r="C5" s="4" t="s">
        <v>2</v>
      </c>
      <c r="D5" s="51" t="s">
        <v>2</v>
      </c>
      <c r="E5" s="5" t="s">
        <v>26</v>
      </c>
      <c r="F5" s="5" t="s">
        <v>0</v>
      </c>
      <c r="G5" s="5" t="s">
        <v>1</v>
      </c>
      <c r="H5" s="28" t="s">
        <v>3</v>
      </c>
      <c r="I5" s="62" t="s">
        <v>3</v>
      </c>
      <c r="J5" s="62" t="s">
        <v>3</v>
      </c>
      <c r="K5" s="6" t="s">
        <v>4</v>
      </c>
    </row>
    <row r="6" spans="3:11" x14ac:dyDescent="0.2">
      <c r="C6" s="61">
        <f t="shared" ref="C6:C49" si="0">IF(H6="","",IF(G6="FLORIDA CLUB SWIMMING","",RANK(I6,$I$6:$I$49,1)))</f>
        <v>1</v>
      </c>
      <c r="D6" s="61" t="str">
        <f t="shared" ref="D6:D49" si="1">IF(J6="","", RANK($J6,$J$6:$J$49,1))</f>
        <v/>
      </c>
      <c r="E6" s="59">
        <v>506</v>
      </c>
      <c r="F6" s="59" t="str">
        <f>IF(E6="", "", VLOOKUP(E6, 'Team List'!$D:$E, 2, FALSE))</f>
        <v>Courtney Capehart</v>
      </c>
      <c r="G6" s="59" t="str">
        <f>IF(E6="", "", VLOOKUP(E6, 'Team List'!$D:$F, 3, FALSE))</f>
        <v>INDIVIDUAL</v>
      </c>
      <c r="H6" s="60">
        <v>1.537037037037037E-4</v>
      </c>
      <c r="I6" s="63">
        <f t="shared" ref="I6:I49" si="2">IF(G6="FLORIDA CLUB SWIMMING", "", IF(H6="", "", H6))</f>
        <v>1.537037037037037E-4</v>
      </c>
      <c r="J6" s="63" t="str">
        <f t="shared" ref="J6:J49" si="3">IF($G6="FLORIDA CLUB SWIMMING", "", IF($G6="INDIVIDUAL", "", IF(H6="", "", H6)))</f>
        <v/>
      </c>
      <c r="K6" s="15" t="str">
        <f t="shared" ref="K6:K49" si="4">IF(D6="","",IF(D6=1,6,IF(D6=2,4,IF(D6=3,3,IF(D6=4,2,IF(D6=5,1,""))))))</f>
        <v/>
      </c>
    </row>
    <row r="7" spans="3:11" x14ac:dyDescent="0.2">
      <c r="C7" s="61">
        <f t="shared" si="0"/>
        <v>2</v>
      </c>
      <c r="D7" s="61" t="str">
        <f t="shared" si="1"/>
        <v/>
      </c>
      <c r="E7" s="59">
        <v>503</v>
      </c>
      <c r="F7" s="59" t="str">
        <f>IF(E7="", "", VLOOKUP(E7, 'Team List'!$D:$E, 2, FALSE))</f>
        <v>Latifat Oginni</v>
      </c>
      <c r="G7" s="59" t="str">
        <f>IF(E7="", "", VLOOKUP(E7, 'Team List'!$D:$F, 3, FALSE))</f>
        <v>INDIVIDUAL</v>
      </c>
      <c r="H7" s="60">
        <v>1.5532407407407406E-4</v>
      </c>
      <c r="I7" s="63">
        <f t="shared" si="2"/>
        <v>1.5532407407407406E-4</v>
      </c>
      <c r="J7" s="63" t="str">
        <f t="shared" si="3"/>
        <v/>
      </c>
      <c r="K7" s="15" t="str">
        <f t="shared" si="4"/>
        <v/>
      </c>
    </row>
    <row r="8" spans="3:11" x14ac:dyDescent="0.2">
      <c r="C8" s="61">
        <f t="shared" si="0"/>
        <v>3</v>
      </c>
      <c r="D8" s="61">
        <f t="shared" si="1"/>
        <v>1</v>
      </c>
      <c r="E8" s="59">
        <v>321</v>
      </c>
      <c r="F8" s="59" t="str">
        <f>IF(E8="", "", VLOOKUP(E8, 'Team List'!$D:$E, 2, FALSE))</f>
        <v>Olivia Gerth</v>
      </c>
      <c r="G8" s="59" t="str">
        <f>IF(E8="", "", VLOOKUP(E8, 'Team List'!$D:$F, 3, FALSE))</f>
        <v>KAPPA ALPHA THETA</v>
      </c>
      <c r="H8" s="60">
        <v>1.726851851851852E-4</v>
      </c>
      <c r="I8" s="63">
        <f t="shared" si="2"/>
        <v>1.726851851851852E-4</v>
      </c>
      <c r="J8" s="63">
        <f t="shared" si="3"/>
        <v>1.726851851851852E-4</v>
      </c>
      <c r="K8" s="15">
        <f t="shared" si="4"/>
        <v>6</v>
      </c>
    </row>
    <row r="9" spans="3:11" x14ac:dyDescent="0.2">
      <c r="C9" s="61">
        <f t="shared" si="0"/>
        <v>4</v>
      </c>
      <c r="D9" s="61">
        <f t="shared" si="1"/>
        <v>2</v>
      </c>
      <c r="E9" s="59">
        <v>313</v>
      </c>
      <c r="F9" s="59" t="str">
        <f>IF(E9="", "", VLOOKUP(E9, 'Team List'!$D:$E, 2, FALSE))</f>
        <v>Alexis Klym</v>
      </c>
      <c r="G9" s="59" t="str">
        <f>IF(E9="", "", VLOOKUP(E9, 'Team List'!$D:$F, 3, FALSE))</f>
        <v>KAPPA ALPHA THETA</v>
      </c>
      <c r="H9" s="60">
        <v>1.7685185185185184E-4</v>
      </c>
      <c r="I9" s="63">
        <f t="shared" si="2"/>
        <v>1.7685185185185184E-4</v>
      </c>
      <c r="J9" s="63">
        <f t="shared" si="3"/>
        <v>1.7685185185185184E-4</v>
      </c>
      <c r="K9" s="15">
        <f t="shared" si="4"/>
        <v>4</v>
      </c>
    </row>
    <row r="10" spans="3:11" x14ac:dyDescent="0.2">
      <c r="C10" s="61">
        <f t="shared" si="0"/>
        <v>5</v>
      </c>
      <c r="D10" s="61">
        <f t="shared" si="1"/>
        <v>3</v>
      </c>
      <c r="E10" s="59">
        <v>342</v>
      </c>
      <c r="F10" s="59" t="str">
        <f>IF(E10="", "", VLOOKUP(E10, 'Team List'!$D:$E, 2, FALSE))</f>
        <v>Emily Basford</v>
      </c>
      <c r="G10" s="59" t="str">
        <f>IF(E10="", "", VLOOKUP(E10, 'Team List'!$D:$F, 3, FALSE))</f>
        <v>TRI-GATORS</v>
      </c>
      <c r="H10" s="60">
        <v>1.8993055555555557E-4</v>
      </c>
      <c r="I10" s="63">
        <f t="shared" si="2"/>
        <v>1.8993055555555557E-4</v>
      </c>
      <c r="J10" s="63">
        <f t="shared" si="3"/>
        <v>1.8993055555555557E-4</v>
      </c>
      <c r="K10" s="15">
        <f t="shared" si="4"/>
        <v>3</v>
      </c>
    </row>
    <row r="11" spans="3:11" x14ac:dyDescent="0.2">
      <c r="C11" s="61" t="str">
        <f t="shared" si="0"/>
        <v/>
      </c>
      <c r="D11" s="61" t="str">
        <f t="shared" si="1"/>
        <v/>
      </c>
      <c r="E11" s="59"/>
      <c r="F11" s="59" t="str">
        <f>IF(E11="", "", VLOOKUP(E11, 'Team List'!$D:$E, 2, FALSE))</f>
        <v/>
      </c>
      <c r="G11" s="59" t="str">
        <f>IF(E11="", "", VLOOKUP(E11, 'Team List'!$D:$F, 3, FALSE))</f>
        <v/>
      </c>
      <c r="H11" s="60"/>
      <c r="I11" s="63" t="str">
        <f t="shared" si="2"/>
        <v/>
      </c>
      <c r="J11" s="63" t="str">
        <f t="shared" si="3"/>
        <v/>
      </c>
      <c r="K11" s="15" t="str">
        <f t="shared" si="4"/>
        <v/>
      </c>
    </row>
    <row r="12" spans="3:11" x14ac:dyDescent="0.2">
      <c r="C12" s="61" t="str">
        <f t="shared" si="0"/>
        <v/>
      </c>
      <c r="D12" s="61" t="str">
        <f t="shared" si="1"/>
        <v/>
      </c>
      <c r="E12" s="59"/>
      <c r="F12" s="59" t="str">
        <f>IF(E12="", "", VLOOKUP(E12, 'Team List'!$D:$E, 2, FALSE))</f>
        <v/>
      </c>
      <c r="G12" s="59" t="str">
        <f>IF(E12="", "", VLOOKUP(E12, 'Team List'!$D:$F, 3, FALSE))</f>
        <v/>
      </c>
      <c r="H12" s="60"/>
      <c r="I12" s="63" t="str">
        <f t="shared" si="2"/>
        <v/>
      </c>
      <c r="J12" s="63" t="str">
        <f t="shared" si="3"/>
        <v/>
      </c>
      <c r="K12" s="15" t="str">
        <f t="shared" si="4"/>
        <v/>
      </c>
    </row>
    <row r="13" spans="3:11" x14ac:dyDescent="0.2">
      <c r="C13" s="61" t="str">
        <f t="shared" si="0"/>
        <v/>
      </c>
      <c r="D13" s="61" t="str">
        <f t="shared" si="1"/>
        <v/>
      </c>
      <c r="E13" s="59"/>
      <c r="F13" s="59" t="str">
        <f>IF(E13="", "", VLOOKUP(E13, 'Team List'!$D:$E, 2, FALSE))</f>
        <v/>
      </c>
      <c r="G13" s="59" t="str">
        <f>IF(E13="", "", VLOOKUP(E13, 'Team List'!$D:$F, 3, FALSE))</f>
        <v/>
      </c>
      <c r="H13" s="60"/>
      <c r="I13" s="63" t="str">
        <f t="shared" si="2"/>
        <v/>
      </c>
      <c r="J13" s="63" t="str">
        <f t="shared" si="3"/>
        <v/>
      </c>
      <c r="K13" s="15" t="str">
        <f t="shared" si="4"/>
        <v/>
      </c>
    </row>
    <row r="14" spans="3:11" x14ac:dyDescent="0.2">
      <c r="C14" s="61" t="str">
        <f t="shared" si="0"/>
        <v/>
      </c>
      <c r="D14" s="61" t="str">
        <f t="shared" si="1"/>
        <v/>
      </c>
      <c r="E14" s="59"/>
      <c r="F14" s="59" t="str">
        <f>IF(E14="", "", VLOOKUP(E14, 'Team List'!$D:$E, 2, FALSE))</f>
        <v/>
      </c>
      <c r="G14" s="59" t="str">
        <f>IF(E14="", "", VLOOKUP(E14, 'Team List'!$D:$F, 3, FALSE))</f>
        <v/>
      </c>
      <c r="H14" s="60"/>
      <c r="I14" s="63" t="str">
        <f t="shared" si="2"/>
        <v/>
      </c>
      <c r="J14" s="63" t="str">
        <f t="shared" si="3"/>
        <v/>
      </c>
      <c r="K14" s="15" t="str">
        <f t="shared" si="4"/>
        <v/>
      </c>
    </row>
    <row r="15" spans="3:11" x14ac:dyDescent="0.2">
      <c r="C15" s="61" t="str">
        <f t="shared" si="0"/>
        <v/>
      </c>
      <c r="D15" s="61" t="str">
        <f t="shared" si="1"/>
        <v/>
      </c>
      <c r="E15" s="59"/>
      <c r="F15" s="59" t="str">
        <f>IF(E15="", "", VLOOKUP(E15, 'Team List'!$D:$E, 2, FALSE))</f>
        <v/>
      </c>
      <c r="G15" s="59" t="str">
        <f>IF(E15="", "", VLOOKUP(E15, 'Team List'!$D:$F, 3, FALSE))</f>
        <v/>
      </c>
      <c r="H15" s="60"/>
      <c r="I15" s="63" t="str">
        <f t="shared" si="2"/>
        <v/>
      </c>
      <c r="J15" s="63" t="str">
        <f t="shared" si="3"/>
        <v/>
      </c>
      <c r="K15" s="15" t="str">
        <f t="shared" si="4"/>
        <v/>
      </c>
    </row>
    <row r="16" spans="3:11" x14ac:dyDescent="0.2">
      <c r="C16" s="61" t="str">
        <f t="shared" si="0"/>
        <v/>
      </c>
      <c r="D16" s="61" t="str">
        <f t="shared" si="1"/>
        <v/>
      </c>
      <c r="E16" s="59"/>
      <c r="F16" s="59" t="str">
        <f>IF(E16="", "", VLOOKUP(E16, 'Team List'!$D:$E, 2, FALSE))</f>
        <v/>
      </c>
      <c r="G16" s="59" t="str">
        <f>IF(E16="", "", VLOOKUP(E16, 'Team List'!$D:$F, 3, FALSE))</f>
        <v/>
      </c>
      <c r="H16" s="60"/>
      <c r="I16" s="63" t="str">
        <f t="shared" si="2"/>
        <v/>
      </c>
      <c r="J16" s="63" t="str">
        <f t="shared" si="3"/>
        <v/>
      </c>
      <c r="K16" s="15" t="str">
        <f t="shared" si="4"/>
        <v/>
      </c>
    </row>
    <row r="17" spans="3:11" x14ac:dyDescent="0.2">
      <c r="C17" s="61" t="str">
        <f t="shared" si="0"/>
        <v/>
      </c>
      <c r="D17" s="61" t="str">
        <f t="shared" si="1"/>
        <v/>
      </c>
      <c r="E17" s="59"/>
      <c r="F17" s="59" t="str">
        <f>IF(E17="", "", VLOOKUP(E17, 'Team List'!$D:$E, 2, FALSE))</f>
        <v/>
      </c>
      <c r="G17" s="59" t="str">
        <f>IF(E17="", "", VLOOKUP(E17, 'Team List'!$D:$F, 3, FALSE))</f>
        <v/>
      </c>
      <c r="H17" s="60"/>
      <c r="I17" s="63" t="str">
        <f t="shared" si="2"/>
        <v/>
      </c>
      <c r="J17" s="63" t="str">
        <f t="shared" si="3"/>
        <v/>
      </c>
      <c r="K17" s="15" t="str">
        <f t="shared" si="4"/>
        <v/>
      </c>
    </row>
    <row r="18" spans="3:11" x14ac:dyDescent="0.2">
      <c r="C18" s="61" t="str">
        <f t="shared" si="0"/>
        <v/>
      </c>
      <c r="D18" s="61" t="str">
        <f t="shared" si="1"/>
        <v/>
      </c>
      <c r="E18" s="59"/>
      <c r="F18" s="59" t="str">
        <f>IF(E18="", "", VLOOKUP(E18, 'Team List'!$D:$E, 2, FALSE))</f>
        <v/>
      </c>
      <c r="G18" s="59" t="str">
        <f>IF(E18="", "", VLOOKUP(E18, 'Team List'!$D:$F, 3, FALSE))</f>
        <v/>
      </c>
      <c r="H18" s="60"/>
      <c r="I18" s="63" t="str">
        <f t="shared" si="2"/>
        <v/>
      </c>
      <c r="J18" s="63" t="str">
        <f t="shared" si="3"/>
        <v/>
      </c>
      <c r="K18" s="15" t="str">
        <f t="shared" si="4"/>
        <v/>
      </c>
    </row>
    <row r="19" spans="3:11" x14ac:dyDescent="0.2">
      <c r="C19" s="61" t="str">
        <f t="shared" si="0"/>
        <v/>
      </c>
      <c r="D19" s="61" t="str">
        <f t="shared" si="1"/>
        <v/>
      </c>
      <c r="E19" s="59"/>
      <c r="F19" s="59" t="str">
        <f>IF(E19="", "", VLOOKUP(E19, 'Team List'!$D:$E, 2, FALSE))</f>
        <v/>
      </c>
      <c r="G19" s="59" t="str">
        <f>IF(E19="", "", VLOOKUP(E19, 'Team List'!$D:$F, 3, FALSE))</f>
        <v/>
      </c>
      <c r="H19" s="60"/>
      <c r="I19" s="63" t="str">
        <f t="shared" si="2"/>
        <v/>
      </c>
      <c r="J19" s="63" t="str">
        <f t="shared" si="3"/>
        <v/>
      </c>
      <c r="K19" s="15" t="str">
        <f t="shared" si="4"/>
        <v/>
      </c>
    </row>
    <row r="20" spans="3:11" x14ac:dyDescent="0.2">
      <c r="C20" s="61" t="str">
        <f t="shared" si="0"/>
        <v/>
      </c>
      <c r="D20" s="61" t="str">
        <f t="shared" si="1"/>
        <v/>
      </c>
      <c r="E20" s="59"/>
      <c r="F20" s="59" t="str">
        <f>IF(E20="", "", VLOOKUP(E20, 'Team List'!$D:$E, 2, FALSE))</f>
        <v/>
      </c>
      <c r="G20" s="59" t="str">
        <f>IF(E20="", "", VLOOKUP(E20, 'Team List'!$D:$F, 3, FALSE))</f>
        <v/>
      </c>
      <c r="H20" s="60"/>
      <c r="I20" s="63" t="str">
        <f t="shared" si="2"/>
        <v/>
      </c>
      <c r="J20" s="63" t="str">
        <f t="shared" si="3"/>
        <v/>
      </c>
      <c r="K20" s="15" t="str">
        <f t="shared" si="4"/>
        <v/>
      </c>
    </row>
    <row r="21" spans="3:11" x14ac:dyDescent="0.2">
      <c r="C21" s="61" t="str">
        <f t="shared" si="0"/>
        <v/>
      </c>
      <c r="D21" s="61" t="str">
        <f t="shared" si="1"/>
        <v/>
      </c>
      <c r="E21" s="59"/>
      <c r="F21" s="59" t="str">
        <f>IF(E21="", "", VLOOKUP(E21, 'Team List'!$D:$E, 2, FALSE))</f>
        <v/>
      </c>
      <c r="G21" s="59" t="str">
        <f>IF(E21="", "", VLOOKUP(E21, 'Team List'!$D:$F, 3, FALSE))</f>
        <v/>
      </c>
      <c r="H21" s="60"/>
      <c r="I21" s="63" t="str">
        <f t="shared" si="2"/>
        <v/>
      </c>
      <c r="J21" s="63" t="str">
        <f t="shared" si="3"/>
        <v/>
      </c>
      <c r="K21" s="15" t="str">
        <f t="shared" si="4"/>
        <v/>
      </c>
    </row>
    <row r="22" spans="3:11" x14ac:dyDescent="0.2">
      <c r="C22" s="61" t="str">
        <f t="shared" si="0"/>
        <v/>
      </c>
      <c r="D22" s="61" t="str">
        <f t="shared" si="1"/>
        <v/>
      </c>
      <c r="E22" s="59"/>
      <c r="F22" s="59" t="str">
        <f>IF(E22="", "", VLOOKUP(E22, 'Team List'!$D:$E, 2, FALSE))</f>
        <v/>
      </c>
      <c r="G22" s="59" t="str">
        <f>IF(E22="", "", VLOOKUP(E22, 'Team List'!$D:$F, 3, FALSE))</f>
        <v/>
      </c>
      <c r="H22" s="60"/>
      <c r="I22" s="63" t="str">
        <f t="shared" si="2"/>
        <v/>
      </c>
      <c r="J22" s="63" t="str">
        <f t="shared" si="3"/>
        <v/>
      </c>
      <c r="K22" s="15" t="str">
        <f t="shared" si="4"/>
        <v/>
      </c>
    </row>
    <row r="23" spans="3:11" x14ac:dyDescent="0.2">
      <c r="C23" s="61" t="str">
        <f t="shared" si="0"/>
        <v/>
      </c>
      <c r="D23" s="61" t="str">
        <f t="shared" si="1"/>
        <v/>
      </c>
      <c r="E23" s="59"/>
      <c r="F23" s="59" t="str">
        <f>IF(E23="", "", VLOOKUP(E23, 'Team List'!$D:$E, 2, FALSE))</f>
        <v/>
      </c>
      <c r="G23" s="59" t="str">
        <f>IF(E23="", "", VLOOKUP(E23, 'Team List'!$D:$F, 3, FALSE))</f>
        <v/>
      </c>
      <c r="H23" s="60"/>
      <c r="I23" s="63" t="str">
        <f t="shared" si="2"/>
        <v/>
      </c>
      <c r="J23" s="63" t="str">
        <f t="shared" si="3"/>
        <v/>
      </c>
      <c r="K23" s="15" t="str">
        <f t="shared" si="4"/>
        <v/>
      </c>
    </row>
    <row r="24" spans="3:11" x14ac:dyDescent="0.2">
      <c r="C24" s="61" t="str">
        <f t="shared" si="0"/>
        <v/>
      </c>
      <c r="D24" s="61" t="str">
        <f t="shared" si="1"/>
        <v/>
      </c>
      <c r="E24" s="59"/>
      <c r="F24" s="59" t="str">
        <f>IF(E24="", "", VLOOKUP(E24, 'Team List'!$D:$E, 2, FALSE))</f>
        <v/>
      </c>
      <c r="G24" s="59" t="str">
        <f>IF(E24="", "", VLOOKUP(E24, 'Team List'!$D:$F, 3, FALSE))</f>
        <v/>
      </c>
      <c r="H24" s="60"/>
      <c r="I24" s="63" t="str">
        <f t="shared" si="2"/>
        <v/>
      </c>
      <c r="J24" s="63" t="str">
        <f t="shared" si="3"/>
        <v/>
      </c>
      <c r="K24" s="15" t="str">
        <f t="shared" si="4"/>
        <v/>
      </c>
    </row>
    <row r="25" spans="3:11" x14ac:dyDescent="0.2">
      <c r="C25" s="61" t="str">
        <f t="shared" si="0"/>
        <v/>
      </c>
      <c r="D25" s="61" t="str">
        <f t="shared" si="1"/>
        <v/>
      </c>
      <c r="E25" s="59"/>
      <c r="F25" s="59" t="str">
        <f>IF(E25="", "", VLOOKUP(E25, 'Team List'!$D:$E, 2, FALSE))</f>
        <v/>
      </c>
      <c r="G25" s="59" t="str">
        <f>IF(E25="", "", VLOOKUP(E25, 'Team List'!$D:$F, 3, FALSE))</f>
        <v/>
      </c>
      <c r="H25" s="60"/>
      <c r="I25" s="63" t="str">
        <f t="shared" si="2"/>
        <v/>
      </c>
      <c r="J25" s="63" t="str">
        <f t="shared" si="3"/>
        <v/>
      </c>
      <c r="K25" s="15" t="str">
        <f t="shared" si="4"/>
        <v/>
      </c>
    </row>
    <row r="26" spans="3:11" x14ac:dyDescent="0.2">
      <c r="C26" s="61" t="str">
        <f t="shared" si="0"/>
        <v/>
      </c>
      <c r="D26" s="61" t="str">
        <f t="shared" si="1"/>
        <v/>
      </c>
      <c r="E26" s="59"/>
      <c r="F26" s="59" t="str">
        <f>IF(E26="", "", VLOOKUP(E26, 'Team List'!$D:$E, 2, FALSE))</f>
        <v/>
      </c>
      <c r="G26" s="59" t="str">
        <f>IF(E26="", "", VLOOKUP(E26, 'Team List'!$D:$F, 3, FALSE))</f>
        <v/>
      </c>
      <c r="H26" s="60"/>
      <c r="I26" s="63" t="str">
        <f t="shared" si="2"/>
        <v/>
      </c>
      <c r="J26" s="63" t="str">
        <f t="shared" si="3"/>
        <v/>
      </c>
      <c r="K26" s="15" t="str">
        <f t="shared" si="4"/>
        <v/>
      </c>
    </row>
    <row r="27" spans="3:11" x14ac:dyDescent="0.2">
      <c r="C27" s="61" t="str">
        <f t="shared" si="0"/>
        <v/>
      </c>
      <c r="D27" s="61" t="str">
        <f t="shared" si="1"/>
        <v/>
      </c>
      <c r="E27" s="59"/>
      <c r="F27" s="59" t="str">
        <f>IF(E27="", "", VLOOKUP(E27, 'Team List'!$D:$E, 2, FALSE))</f>
        <v/>
      </c>
      <c r="G27" s="59" t="str">
        <f>IF(E27="", "", VLOOKUP(E27, 'Team List'!$D:$F, 3, FALSE))</f>
        <v/>
      </c>
      <c r="H27" s="60"/>
      <c r="I27" s="63" t="str">
        <f t="shared" si="2"/>
        <v/>
      </c>
      <c r="J27" s="63" t="str">
        <f t="shared" si="3"/>
        <v/>
      </c>
      <c r="K27" s="15" t="str">
        <f t="shared" si="4"/>
        <v/>
      </c>
    </row>
    <row r="28" spans="3:11" x14ac:dyDescent="0.2">
      <c r="C28" s="61" t="str">
        <f t="shared" si="0"/>
        <v/>
      </c>
      <c r="D28" s="61" t="str">
        <f t="shared" si="1"/>
        <v/>
      </c>
      <c r="E28" s="59"/>
      <c r="F28" s="59" t="str">
        <f>IF(E28="", "", VLOOKUP(E28, 'Team List'!$D:$E, 2, FALSE))</f>
        <v/>
      </c>
      <c r="G28" s="59" t="str">
        <f>IF(E28="", "", VLOOKUP(E28, 'Team List'!$D:$F, 3, FALSE))</f>
        <v/>
      </c>
      <c r="H28" s="60"/>
      <c r="I28" s="63" t="str">
        <f t="shared" si="2"/>
        <v/>
      </c>
      <c r="J28" s="63" t="str">
        <f t="shared" si="3"/>
        <v/>
      </c>
      <c r="K28" s="15" t="str">
        <f t="shared" si="4"/>
        <v/>
      </c>
    </row>
    <row r="29" spans="3:11" x14ac:dyDescent="0.2">
      <c r="C29" s="61" t="str">
        <f t="shared" si="0"/>
        <v/>
      </c>
      <c r="D29" s="61" t="str">
        <f t="shared" si="1"/>
        <v/>
      </c>
      <c r="E29" s="59"/>
      <c r="F29" s="59" t="str">
        <f>IF(E29="", "", VLOOKUP(E29, 'Team List'!$D:$E, 2, FALSE))</f>
        <v/>
      </c>
      <c r="G29" s="59" t="str">
        <f>IF(E29="", "", VLOOKUP(E29, 'Team List'!$D:$F, 3, FALSE))</f>
        <v/>
      </c>
      <c r="H29" s="60"/>
      <c r="I29" s="63" t="str">
        <f t="shared" si="2"/>
        <v/>
      </c>
      <c r="J29" s="63" t="str">
        <f t="shared" si="3"/>
        <v/>
      </c>
      <c r="K29" s="15" t="str">
        <f t="shared" si="4"/>
        <v/>
      </c>
    </row>
    <row r="30" spans="3:11" x14ac:dyDescent="0.2">
      <c r="C30" s="61" t="str">
        <f t="shared" si="0"/>
        <v/>
      </c>
      <c r="D30" s="61" t="str">
        <f t="shared" si="1"/>
        <v/>
      </c>
      <c r="E30" s="59"/>
      <c r="F30" s="59" t="str">
        <f>IF(E30="", "", VLOOKUP(E30, 'Team List'!$D:$E, 2, FALSE))</f>
        <v/>
      </c>
      <c r="G30" s="59" t="str">
        <f>IF(E30="", "", VLOOKUP(E30, 'Team List'!$D:$F, 3, FALSE))</f>
        <v/>
      </c>
      <c r="H30" s="60"/>
      <c r="I30" s="63" t="str">
        <f t="shared" si="2"/>
        <v/>
      </c>
      <c r="J30" s="63" t="str">
        <f t="shared" si="3"/>
        <v/>
      </c>
      <c r="K30" s="15" t="str">
        <f t="shared" si="4"/>
        <v/>
      </c>
    </row>
    <row r="31" spans="3:11" x14ac:dyDescent="0.2">
      <c r="C31" s="61" t="str">
        <f t="shared" si="0"/>
        <v/>
      </c>
      <c r="D31" s="61" t="str">
        <f t="shared" si="1"/>
        <v/>
      </c>
      <c r="E31" s="59"/>
      <c r="F31" s="59" t="str">
        <f>IF(E31="", "", VLOOKUP(E31, 'Team List'!$D:$E, 2, FALSE))</f>
        <v/>
      </c>
      <c r="G31" s="59" t="str">
        <f>IF(E31="", "", VLOOKUP(E31, 'Team List'!$D:$F, 3, FALSE))</f>
        <v/>
      </c>
      <c r="H31" s="60"/>
      <c r="I31" s="63" t="str">
        <f t="shared" si="2"/>
        <v/>
      </c>
      <c r="J31" s="63" t="str">
        <f t="shared" si="3"/>
        <v/>
      </c>
      <c r="K31" s="15" t="str">
        <f t="shared" si="4"/>
        <v/>
      </c>
    </row>
    <row r="32" spans="3:11" x14ac:dyDescent="0.2">
      <c r="C32" s="61" t="str">
        <f t="shared" si="0"/>
        <v/>
      </c>
      <c r="D32" s="61" t="str">
        <f t="shared" si="1"/>
        <v/>
      </c>
      <c r="E32" s="59"/>
      <c r="F32" s="59" t="str">
        <f>IF(E32="", "", VLOOKUP(E32, 'Team List'!$D:$E, 2, FALSE))</f>
        <v/>
      </c>
      <c r="G32" s="59" t="str">
        <f>IF(E32="", "", VLOOKUP(E32, 'Team List'!$D:$F, 3, FALSE))</f>
        <v/>
      </c>
      <c r="H32" s="60"/>
      <c r="I32" s="63" t="str">
        <f t="shared" si="2"/>
        <v/>
      </c>
      <c r="J32" s="63" t="str">
        <f t="shared" si="3"/>
        <v/>
      </c>
      <c r="K32" s="15" t="str">
        <f t="shared" si="4"/>
        <v/>
      </c>
    </row>
    <row r="33" spans="3:11" x14ac:dyDescent="0.2">
      <c r="C33" s="61" t="str">
        <f t="shared" si="0"/>
        <v/>
      </c>
      <c r="D33" s="61" t="str">
        <f t="shared" si="1"/>
        <v/>
      </c>
      <c r="E33" s="59"/>
      <c r="F33" s="59" t="str">
        <f>IF(E33="", "", VLOOKUP(E33, 'Team List'!$D:$E, 2, FALSE))</f>
        <v/>
      </c>
      <c r="G33" s="59" t="str">
        <f>IF(E33="", "", VLOOKUP(E33, 'Team List'!$D:$F, 3, FALSE))</f>
        <v/>
      </c>
      <c r="H33" s="60"/>
      <c r="I33" s="63" t="str">
        <f t="shared" si="2"/>
        <v/>
      </c>
      <c r="J33" s="63" t="str">
        <f t="shared" si="3"/>
        <v/>
      </c>
      <c r="K33" s="15" t="str">
        <f t="shared" si="4"/>
        <v/>
      </c>
    </row>
    <row r="34" spans="3:11" x14ac:dyDescent="0.2">
      <c r="C34" s="61" t="str">
        <f t="shared" si="0"/>
        <v/>
      </c>
      <c r="D34" s="61" t="str">
        <f t="shared" si="1"/>
        <v/>
      </c>
      <c r="E34" s="59"/>
      <c r="F34" s="59" t="str">
        <f>IF(E34="", "", VLOOKUP(E34, 'Team List'!$D:$E, 2, FALSE))</f>
        <v/>
      </c>
      <c r="G34" s="59" t="str">
        <f>IF(E34="", "", VLOOKUP(E34, 'Team List'!$D:$F, 3, FALSE))</f>
        <v/>
      </c>
      <c r="H34" s="60"/>
      <c r="I34" s="63" t="str">
        <f t="shared" si="2"/>
        <v/>
      </c>
      <c r="J34" s="63" t="str">
        <f t="shared" si="3"/>
        <v/>
      </c>
      <c r="K34" s="15" t="str">
        <f t="shared" si="4"/>
        <v/>
      </c>
    </row>
    <row r="35" spans="3:11" x14ac:dyDescent="0.2">
      <c r="C35" s="61" t="str">
        <f t="shared" si="0"/>
        <v/>
      </c>
      <c r="D35" s="61" t="str">
        <f t="shared" si="1"/>
        <v/>
      </c>
      <c r="E35" s="59"/>
      <c r="F35" s="59" t="str">
        <f>IF(E35="", "", VLOOKUP(E35, 'Team List'!$D:$E, 2, FALSE))</f>
        <v/>
      </c>
      <c r="G35" s="59" t="str">
        <f>IF(E35="", "", VLOOKUP(E35, 'Team List'!$D:$F, 3, FALSE))</f>
        <v/>
      </c>
      <c r="H35" s="60"/>
      <c r="I35" s="63" t="str">
        <f t="shared" si="2"/>
        <v/>
      </c>
      <c r="J35" s="63" t="str">
        <f t="shared" si="3"/>
        <v/>
      </c>
      <c r="K35" s="15" t="str">
        <f t="shared" si="4"/>
        <v/>
      </c>
    </row>
    <row r="36" spans="3:11" x14ac:dyDescent="0.2">
      <c r="C36" s="61" t="str">
        <f t="shared" si="0"/>
        <v/>
      </c>
      <c r="D36" s="61" t="str">
        <f t="shared" si="1"/>
        <v/>
      </c>
      <c r="E36" s="59"/>
      <c r="F36" s="59" t="str">
        <f>IF(E36="", "", VLOOKUP(E36, 'Team List'!$D:$E, 2, FALSE))</f>
        <v/>
      </c>
      <c r="G36" s="59" t="str">
        <f>IF(E36="", "", VLOOKUP(E36, 'Team List'!$D:$F, 3, FALSE))</f>
        <v/>
      </c>
      <c r="H36" s="60"/>
      <c r="I36" s="63" t="str">
        <f t="shared" si="2"/>
        <v/>
      </c>
      <c r="J36" s="63" t="str">
        <f t="shared" si="3"/>
        <v/>
      </c>
      <c r="K36" s="15" t="str">
        <f t="shared" si="4"/>
        <v/>
      </c>
    </row>
    <row r="37" spans="3:11" x14ac:dyDescent="0.2">
      <c r="C37" s="61" t="str">
        <f t="shared" si="0"/>
        <v/>
      </c>
      <c r="D37" s="61" t="str">
        <f t="shared" si="1"/>
        <v/>
      </c>
      <c r="E37" s="59"/>
      <c r="F37" s="59" t="str">
        <f>IF(E37="", "", VLOOKUP(E37, 'Team List'!$D:$E, 2, FALSE))</f>
        <v/>
      </c>
      <c r="G37" s="59" t="str">
        <f>IF(E37="", "", VLOOKUP(E37, 'Team List'!$D:$F, 3, FALSE))</f>
        <v/>
      </c>
      <c r="H37" s="60"/>
      <c r="I37" s="63" t="str">
        <f t="shared" si="2"/>
        <v/>
      </c>
      <c r="J37" s="63" t="str">
        <f t="shared" si="3"/>
        <v/>
      </c>
      <c r="K37" s="15" t="str">
        <f t="shared" si="4"/>
        <v/>
      </c>
    </row>
    <row r="38" spans="3:11" x14ac:dyDescent="0.2">
      <c r="C38" s="61" t="str">
        <f t="shared" si="0"/>
        <v/>
      </c>
      <c r="D38" s="61" t="str">
        <f t="shared" si="1"/>
        <v/>
      </c>
      <c r="E38" s="59"/>
      <c r="F38" s="59" t="str">
        <f>IF(E38="", "", VLOOKUP(E38, 'Team List'!$D:$E, 2, FALSE))</f>
        <v/>
      </c>
      <c r="G38" s="59" t="str">
        <f>IF(E38="", "", VLOOKUP(E38, 'Team List'!$D:$F, 3, FALSE))</f>
        <v/>
      </c>
      <c r="H38" s="60"/>
      <c r="I38" s="63" t="str">
        <f t="shared" si="2"/>
        <v/>
      </c>
      <c r="J38" s="63" t="str">
        <f t="shared" si="3"/>
        <v/>
      </c>
      <c r="K38" s="15" t="str">
        <f t="shared" si="4"/>
        <v/>
      </c>
    </row>
    <row r="39" spans="3:11" x14ac:dyDescent="0.2">
      <c r="C39" s="61" t="str">
        <f t="shared" si="0"/>
        <v/>
      </c>
      <c r="D39" s="61" t="str">
        <f t="shared" si="1"/>
        <v/>
      </c>
      <c r="E39" s="59"/>
      <c r="F39" s="59" t="str">
        <f>IF(E39="", "", VLOOKUP(E39, 'Team List'!$D:$E, 2, FALSE))</f>
        <v/>
      </c>
      <c r="G39" s="59" t="str">
        <f>IF(E39="", "", VLOOKUP(E39, 'Team List'!$D:$F, 3, FALSE))</f>
        <v/>
      </c>
      <c r="H39" s="60"/>
      <c r="I39" s="63" t="str">
        <f t="shared" si="2"/>
        <v/>
      </c>
      <c r="J39" s="63" t="str">
        <f t="shared" si="3"/>
        <v/>
      </c>
      <c r="K39" s="15" t="str">
        <f t="shared" si="4"/>
        <v/>
      </c>
    </row>
    <row r="40" spans="3:11" x14ac:dyDescent="0.2">
      <c r="C40" s="61" t="str">
        <f t="shared" si="0"/>
        <v/>
      </c>
      <c r="D40" s="61" t="str">
        <f t="shared" si="1"/>
        <v/>
      </c>
      <c r="E40" s="59"/>
      <c r="F40" s="59" t="str">
        <f>IF(E40="", "", VLOOKUP(E40, 'Team List'!$D:$E, 2, FALSE))</f>
        <v/>
      </c>
      <c r="G40" s="59" t="str">
        <f>IF(E40="", "", VLOOKUP(E40, 'Team List'!$D:$F, 3, FALSE))</f>
        <v/>
      </c>
      <c r="H40" s="60"/>
      <c r="I40" s="63" t="str">
        <f t="shared" si="2"/>
        <v/>
      </c>
      <c r="J40" s="63" t="str">
        <f t="shared" si="3"/>
        <v/>
      </c>
      <c r="K40" s="15" t="str">
        <f t="shared" si="4"/>
        <v/>
      </c>
    </row>
    <row r="41" spans="3:11" x14ac:dyDescent="0.2">
      <c r="C41" s="61" t="str">
        <f t="shared" si="0"/>
        <v/>
      </c>
      <c r="D41" s="61" t="str">
        <f t="shared" si="1"/>
        <v/>
      </c>
      <c r="E41" s="59"/>
      <c r="F41" s="59" t="str">
        <f>IF(E41="", "", VLOOKUP(E41, 'Team List'!$D:$E, 2, FALSE))</f>
        <v/>
      </c>
      <c r="G41" s="59" t="str">
        <f>IF(E41="", "", VLOOKUP(E41, 'Team List'!$D:$F, 3, FALSE))</f>
        <v/>
      </c>
      <c r="H41" s="60"/>
      <c r="I41" s="63" t="str">
        <f t="shared" si="2"/>
        <v/>
      </c>
      <c r="J41" s="63" t="str">
        <f t="shared" si="3"/>
        <v/>
      </c>
      <c r="K41" s="15" t="str">
        <f t="shared" si="4"/>
        <v/>
      </c>
    </row>
    <row r="42" spans="3:11" x14ac:dyDescent="0.2">
      <c r="C42" s="61" t="str">
        <f t="shared" si="0"/>
        <v/>
      </c>
      <c r="D42" s="61" t="str">
        <f t="shared" si="1"/>
        <v/>
      </c>
      <c r="E42" s="59"/>
      <c r="F42" s="59" t="str">
        <f>IF(E42="", "", VLOOKUP(E42, 'Team List'!$D:$E, 2, FALSE))</f>
        <v/>
      </c>
      <c r="G42" s="59" t="str">
        <f>IF(E42="", "", VLOOKUP(E42, 'Team List'!$D:$F, 3, FALSE))</f>
        <v/>
      </c>
      <c r="H42" s="60"/>
      <c r="I42" s="63" t="str">
        <f t="shared" si="2"/>
        <v/>
      </c>
      <c r="J42" s="63" t="str">
        <f t="shared" si="3"/>
        <v/>
      </c>
      <c r="K42" s="15" t="str">
        <f t="shared" si="4"/>
        <v/>
      </c>
    </row>
    <row r="43" spans="3:11" x14ac:dyDescent="0.2">
      <c r="C43" s="61" t="str">
        <f t="shared" si="0"/>
        <v/>
      </c>
      <c r="D43" s="61" t="str">
        <f t="shared" si="1"/>
        <v/>
      </c>
      <c r="E43" s="59"/>
      <c r="F43" s="59" t="str">
        <f>IF(E43="", "", VLOOKUP(E43, 'Team List'!$D:$E, 2, FALSE))</f>
        <v/>
      </c>
      <c r="G43" s="59" t="str">
        <f>IF(E43="", "", VLOOKUP(E43, 'Team List'!$D:$F, 3, FALSE))</f>
        <v/>
      </c>
      <c r="H43" s="60"/>
      <c r="I43" s="63" t="str">
        <f t="shared" si="2"/>
        <v/>
      </c>
      <c r="J43" s="63" t="str">
        <f t="shared" si="3"/>
        <v/>
      </c>
      <c r="K43" s="15" t="str">
        <f t="shared" si="4"/>
        <v/>
      </c>
    </row>
    <row r="44" spans="3:11" x14ac:dyDescent="0.2">
      <c r="C44" s="61" t="str">
        <f t="shared" si="0"/>
        <v/>
      </c>
      <c r="D44" s="61" t="str">
        <f t="shared" si="1"/>
        <v/>
      </c>
      <c r="E44" s="59"/>
      <c r="F44" s="59" t="str">
        <f>IF(E44="", "", VLOOKUP(E44, 'Team List'!$D:$E, 2, FALSE))</f>
        <v/>
      </c>
      <c r="G44" s="59" t="str">
        <f>IF(E44="", "", VLOOKUP(E44, 'Team List'!$D:$F, 3, FALSE))</f>
        <v/>
      </c>
      <c r="H44" s="60"/>
      <c r="I44" s="63" t="str">
        <f t="shared" si="2"/>
        <v/>
      </c>
      <c r="J44" s="63" t="str">
        <f t="shared" si="3"/>
        <v/>
      </c>
      <c r="K44" s="15" t="str">
        <f t="shared" si="4"/>
        <v/>
      </c>
    </row>
    <row r="45" spans="3:11" x14ac:dyDescent="0.2">
      <c r="C45" s="61" t="str">
        <f t="shared" si="0"/>
        <v/>
      </c>
      <c r="D45" s="61" t="str">
        <f t="shared" si="1"/>
        <v/>
      </c>
      <c r="E45" s="59"/>
      <c r="F45" s="59" t="str">
        <f>IF(E45="", "", VLOOKUP(E45, 'Team List'!$D:$E, 2, FALSE))</f>
        <v/>
      </c>
      <c r="G45" s="59" t="str">
        <f>IF(E45="", "", VLOOKUP(E45, 'Team List'!$D:$F, 3, FALSE))</f>
        <v/>
      </c>
      <c r="H45" s="60"/>
      <c r="I45" s="63" t="str">
        <f t="shared" si="2"/>
        <v/>
      </c>
      <c r="J45" s="63" t="str">
        <f t="shared" si="3"/>
        <v/>
      </c>
      <c r="K45" s="15" t="str">
        <f t="shared" si="4"/>
        <v/>
      </c>
    </row>
    <row r="46" spans="3:11" x14ac:dyDescent="0.2">
      <c r="C46" s="61" t="str">
        <f t="shared" si="0"/>
        <v/>
      </c>
      <c r="D46" s="61" t="str">
        <f t="shared" si="1"/>
        <v/>
      </c>
      <c r="E46" s="59"/>
      <c r="F46" s="59" t="str">
        <f>IF(E46="", "", VLOOKUP(E46, 'Team List'!$D:$E, 2, FALSE))</f>
        <v/>
      </c>
      <c r="G46" s="59" t="str">
        <f>IF(E46="", "", VLOOKUP(E46, 'Team List'!$D:$F, 3, FALSE))</f>
        <v/>
      </c>
      <c r="H46" s="60"/>
      <c r="I46" s="63" t="str">
        <f t="shared" si="2"/>
        <v/>
      </c>
      <c r="J46" s="63" t="str">
        <f t="shared" si="3"/>
        <v/>
      </c>
      <c r="K46" s="15" t="str">
        <f t="shared" si="4"/>
        <v/>
      </c>
    </row>
    <row r="47" spans="3:11" x14ac:dyDescent="0.2">
      <c r="C47" s="61" t="str">
        <f t="shared" si="0"/>
        <v/>
      </c>
      <c r="D47" s="61" t="str">
        <f t="shared" si="1"/>
        <v/>
      </c>
      <c r="E47" s="59"/>
      <c r="F47" s="59" t="str">
        <f>IF(E47="", "", VLOOKUP(E47, 'Team List'!$D:$E, 2, FALSE))</f>
        <v/>
      </c>
      <c r="G47" s="59" t="str">
        <f>IF(E47="", "", VLOOKUP(E47, 'Team List'!$D:$F, 3, FALSE))</f>
        <v/>
      </c>
      <c r="H47" s="60"/>
      <c r="I47" s="63" t="str">
        <f t="shared" si="2"/>
        <v/>
      </c>
      <c r="J47" s="63" t="str">
        <f t="shared" si="3"/>
        <v/>
      </c>
      <c r="K47" s="15" t="str">
        <f t="shared" si="4"/>
        <v/>
      </c>
    </row>
    <row r="48" spans="3:11" x14ac:dyDescent="0.2">
      <c r="C48" s="61" t="str">
        <f t="shared" si="0"/>
        <v/>
      </c>
      <c r="D48" s="61" t="str">
        <f t="shared" si="1"/>
        <v/>
      </c>
      <c r="E48" s="59"/>
      <c r="F48" s="59" t="str">
        <f>IF(E48="", "", VLOOKUP(E48, 'Team List'!$D:$E, 2, FALSE))</f>
        <v/>
      </c>
      <c r="G48" s="59" t="str">
        <f>IF(E48="", "", VLOOKUP(E48, 'Team List'!$D:$F, 3, FALSE))</f>
        <v/>
      </c>
      <c r="H48" s="60"/>
      <c r="I48" s="63" t="str">
        <f t="shared" si="2"/>
        <v/>
      </c>
      <c r="J48" s="63" t="str">
        <f t="shared" si="3"/>
        <v/>
      </c>
      <c r="K48" s="15" t="str">
        <f t="shared" si="4"/>
        <v/>
      </c>
    </row>
    <row r="49" spans="3:12" x14ac:dyDescent="0.2">
      <c r="C49" s="61" t="str">
        <f t="shared" si="0"/>
        <v/>
      </c>
      <c r="D49" s="61" t="str">
        <f t="shared" si="1"/>
        <v/>
      </c>
      <c r="E49" s="59"/>
      <c r="F49" s="59" t="str">
        <f>IF(E49="", "", VLOOKUP(E49, 'Team List'!$D:$E, 2, FALSE))</f>
        <v/>
      </c>
      <c r="G49" s="59" t="str">
        <f>IF(E49="", "", VLOOKUP(E49, 'Team List'!$D:$F, 3, FALSE))</f>
        <v/>
      </c>
      <c r="H49" s="60"/>
      <c r="I49" s="63" t="str">
        <f t="shared" si="2"/>
        <v/>
      </c>
      <c r="J49" s="63" t="str">
        <f t="shared" si="3"/>
        <v/>
      </c>
      <c r="K49" s="15" t="str">
        <f t="shared" si="4"/>
        <v/>
      </c>
    </row>
    <row r="50" spans="3:12" ht="14.25" x14ac:dyDescent="0.2">
      <c r="C50" s="3"/>
      <c r="D50" s="3"/>
      <c r="E50" s="3"/>
      <c r="F50" s="3"/>
      <c r="G50" s="3"/>
      <c r="H50" s="30"/>
      <c r="I50" s="30"/>
      <c r="J50" s="30"/>
      <c r="K50" s="16"/>
      <c r="L50" s="3"/>
    </row>
    <row r="51" spans="3:12" ht="14.25" x14ac:dyDescent="0.2">
      <c r="C51" s="119" t="s">
        <v>5</v>
      </c>
      <c r="D51" s="119"/>
      <c r="E51" s="119"/>
      <c r="F51" s="119"/>
      <c r="G51" s="119"/>
      <c r="H51" s="119"/>
      <c r="I51" s="119"/>
      <c r="J51" s="119"/>
      <c r="K51" s="119"/>
      <c r="L51" s="3"/>
    </row>
    <row r="52" spans="3:12" ht="14.25" x14ac:dyDescent="0.2">
      <c r="C52" s="3"/>
      <c r="D52" s="3"/>
      <c r="E52" s="3"/>
      <c r="F52" s="3"/>
      <c r="G52" s="3"/>
      <c r="H52" s="31"/>
      <c r="I52" s="31"/>
      <c r="J52" s="31"/>
      <c r="K52" s="16"/>
      <c r="L52" s="3"/>
    </row>
    <row r="53" spans="3:12" ht="14.25" x14ac:dyDescent="0.2">
      <c r="C53" s="3"/>
      <c r="D53" s="3"/>
      <c r="E53" s="3"/>
      <c r="F53" s="3"/>
      <c r="G53" s="3"/>
      <c r="H53" s="32"/>
      <c r="I53" s="32"/>
      <c r="J53" s="32"/>
      <c r="K53" s="16"/>
      <c r="L53" s="3"/>
    </row>
    <row r="54" spans="3:12" ht="14.25" x14ac:dyDescent="0.2">
      <c r="C54" s="2"/>
      <c r="D54" s="2"/>
      <c r="E54" s="2"/>
      <c r="F54" s="2"/>
      <c r="G54" s="2"/>
      <c r="H54" s="31"/>
      <c r="I54" s="31"/>
      <c r="J54" s="31"/>
      <c r="K54" s="16"/>
      <c r="L54" s="3"/>
    </row>
    <row r="55" spans="3:12" ht="14.25" x14ac:dyDescent="0.2">
      <c r="C55" s="2"/>
      <c r="D55" s="2"/>
      <c r="E55" s="2"/>
      <c r="F55" s="2"/>
      <c r="G55" s="2"/>
      <c r="H55" s="32"/>
      <c r="I55" s="32"/>
      <c r="J55" s="32"/>
      <c r="K55" s="16"/>
      <c r="L55" s="3"/>
    </row>
    <row r="56" spans="3:12" ht="14.25" x14ac:dyDescent="0.2">
      <c r="C56" s="3"/>
      <c r="D56" s="3"/>
      <c r="E56" s="3"/>
      <c r="F56" s="3"/>
      <c r="G56" s="3"/>
      <c r="H56" s="31"/>
      <c r="I56" s="31"/>
      <c r="J56" s="31"/>
      <c r="K56" s="16"/>
      <c r="L56" s="3"/>
    </row>
    <row r="57" spans="3:12" ht="14.25" x14ac:dyDescent="0.2">
      <c r="C57" s="3"/>
      <c r="D57" s="3"/>
      <c r="E57" s="3"/>
      <c r="F57" s="3"/>
      <c r="G57" s="3"/>
      <c r="H57" s="32"/>
      <c r="I57" s="32"/>
      <c r="J57" s="32"/>
      <c r="K57" s="16"/>
      <c r="L57" s="3"/>
    </row>
    <row r="58" spans="3:12" ht="14.25" x14ac:dyDescent="0.2">
      <c r="L58" s="3"/>
    </row>
    <row r="59" spans="3:12" ht="14.25" x14ac:dyDescent="0.2">
      <c r="C59" s="3"/>
      <c r="D59" s="3"/>
      <c r="E59" s="3"/>
      <c r="F59" s="3"/>
      <c r="G59" s="3"/>
      <c r="H59" s="30"/>
      <c r="I59" s="30"/>
      <c r="J59" s="30"/>
      <c r="K59" s="16"/>
      <c r="L59" s="3"/>
    </row>
    <row r="60" spans="3:12" x14ac:dyDescent="0.2">
      <c r="C60" s="2"/>
      <c r="D60" s="2"/>
      <c r="E60" s="2"/>
      <c r="F60" s="2"/>
      <c r="G60" s="2"/>
      <c r="H60" s="31"/>
      <c r="I60" s="31"/>
      <c r="J60" s="31"/>
      <c r="K60" s="9"/>
    </row>
    <row r="64" spans="3:12" x14ac:dyDescent="0.2">
      <c r="H64"/>
      <c r="I64"/>
      <c r="J64"/>
      <c r="K64"/>
    </row>
    <row r="65" spans="8:11" x14ac:dyDescent="0.2">
      <c r="H65"/>
      <c r="I65"/>
      <c r="J65"/>
      <c r="K65"/>
    </row>
    <row r="66" spans="8:11" x14ac:dyDescent="0.2">
      <c r="H66"/>
      <c r="I66"/>
      <c r="J66"/>
      <c r="K66"/>
    </row>
    <row r="67" spans="8:11" x14ac:dyDescent="0.2">
      <c r="H67"/>
      <c r="I67"/>
      <c r="J67"/>
      <c r="K67"/>
    </row>
    <row r="68" spans="8:11" x14ac:dyDescent="0.2">
      <c r="H68"/>
      <c r="I68"/>
      <c r="J68"/>
      <c r="K68"/>
    </row>
    <row r="69" spans="8:11" x14ac:dyDescent="0.2">
      <c r="H69"/>
      <c r="I69"/>
      <c r="J69"/>
      <c r="K69"/>
    </row>
  </sheetData>
  <protectedRanges>
    <protectedRange sqref="H5:J5" name="Sort_2"/>
    <protectedRange sqref="E1:E199" name="Number_2"/>
    <protectedRange sqref="H1:J199" name="Time_2"/>
  </protectedRanges>
  <autoFilter ref="C5:K49">
    <sortState ref="C6:K49">
      <sortCondition ref="H5:H49"/>
    </sortState>
  </autoFilter>
  <mergeCells count="2">
    <mergeCell ref="C51:K51"/>
    <mergeCell ref="C2:K3"/>
  </mergeCells>
  <conditionalFormatting sqref="E6:E48">
    <cfRule type="containsText" dxfId="33" priority="1" operator="containsText" text="Individual">
      <formula>NOT(ISERROR(SEARCH("Individual",E6)))</formula>
    </cfRule>
    <cfRule type="cellIs" dxfId="32" priority="2" operator="equal">
      <formula>"Individual"</formula>
    </cfRule>
  </conditionalFormatting>
  <pageMargins left="0.75" right="0.75" top="1" bottom="1" header="0.5" footer="0.5"/>
  <pageSetup orientation="portrait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L70"/>
  <sheetViews>
    <sheetView zoomScaleNormal="100" workbookViewId="0">
      <selection activeCell="C5" sqref="C5:K5"/>
    </sheetView>
  </sheetViews>
  <sheetFormatPr defaultRowHeight="12.75" x14ac:dyDescent="0.2"/>
  <cols>
    <col min="2" max="2" width="3.28515625" customWidth="1"/>
    <col min="4" max="4" width="9.140625" hidden="1" customWidth="1"/>
    <col min="6" max="7" width="25.42578125" customWidth="1"/>
    <col min="8" max="8" width="12" style="27" customWidth="1"/>
    <col min="9" max="10" width="12" style="27" hidden="1" customWidth="1"/>
    <col min="11" max="11" width="9.140625" style="7"/>
  </cols>
  <sheetData>
    <row r="2" spans="3:11" ht="12.75" customHeight="1" x14ac:dyDescent="0.2">
      <c r="C2" s="120" t="s">
        <v>36</v>
      </c>
      <c r="D2" s="120"/>
      <c r="E2" s="120"/>
      <c r="F2" s="120"/>
      <c r="G2" s="120"/>
      <c r="H2" s="120"/>
      <c r="I2" s="120"/>
      <c r="J2" s="120"/>
      <c r="K2" s="120"/>
    </row>
    <row r="3" spans="3:11" ht="12.75" customHeight="1" x14ac:dyDescent="0.2">
      <c r="C3" s="120"/>
      <c r="D3" s="120"/>
      <c r="E3" s="120"/>
      <c r="F3" s="120"/>
      <c r="G3" s="120"/>
      <c r="H3" s="120"/>
      <c r="I3" s="120"/>
      <c r="J3" s="120"/>
      <c r="K3" s="120"/>
    </row>
    <row r="4" spans="3:11" ht="13.5" thickBot="1" x14ac:dyDescent="0.25"/>
    <row r="5" spans="3:11" x14ac:dyDescent="0.2">
      <c r="C5" s="4" t="s">
        <v>2</v>
      </c>
      <c r="D5" s="51" t="s">
        <v>2</v>
      </c>
      <c r="E5" s="5" t="s">
        <v>26</v>
      </c>
      <c r="F5" s="5" t="s">
        <v>0</v>
      </c>
      <c r="G5" s="5" t="s">
        <v>1</v>
      </c>
      <c r="H5" s="28" t="s">
        <v>3</v>
      </c>
      <c r="I5" s="62" t="s">
        <v>3</v>
      </c>
      <c r="J5" s="62" t="s">
        <v>3</v>
      </c>
      <c r="K5" s="6" t="s">
        <v>4</v>
      </c>
    </row>
    <row r="6" spans="3:11" x14ac:dyDescent="0.2">
      <c r="C6" s="61">
        <f t="shared" ref="C6:C50" si="0">IF(H6="","",IF(G6="FLORIDA CLUB SWIMMING","",RANK(I6,$I$6:$I$50,1)))</f>
        <v>1</v>
      </c>
      <c r="D6" s="61">
        <f t="shared" ref="D6:D50" si="1">IF(J6="","", RANK($J6,$J$6:$J$50,1))</f>
        <v>1</v>
      </c>
      <c r="E6" s="59">
        <v>60</v>
      </c>
      <c r="F6" s="59" t="str">
        <f>IF(E6="", "", VLOOKUP(E6, 'Team List'!$A:$B, 2, FALSE))</f>
        <v>Nathan Orfanedes</v>
      </c>
      <c r="G6" s="59" t="str">
        <f>IF(E6="", "", VLOOKUP(E6, 'Team List'!$A:$C, 3, FALSE))</f>
        <v>THETA CHI</v>
      </c>
      <c r="H6" s="60">
        <v>6.122685185185185E-4</v>
      </c>
      <c r="I6" s="63">
        <f t="shared" ref="I6:I50" si="2">IF(G6="FLORIDA CLUB SWIMMING", "", IF(H6="", "", H6))</f>
        <v>6.122685185185185E-4</v>
      </c>
      <c r="J6" s="63">
        <f t="shared" ref="J6:J50" si="3">IF($G6="FLORIDA CLUB SWIMMING", "", IF($G6="INDIVIDUAL", "", IF(H6="", "", H6)))</f>
        <v>6.122685185185185E-4</v>
      </c>
      <c r="K6" s="15">
        <f t="shared" ref="K6:K50" si="4">IF(D6="","",IF(D6=1,6,IF(D6=2,4,IF(D6=3,3,IF(D6=4,2,IF(D6=5,1,""))))))</f>
        <v>6</v>
      </c>
    </row>
    <row r="7" spans="3:11" x14ac:dyDescent="0.2">
      <c r="C7" s="61">
        <f t="shared" si="0"/>
        <v>2</v>
      </c>
      <c r="D7" s="61" t="str">
        <f t="shared" si="1"/>
        <v/>
      </c>
      <c r="E7" s="59">
        <v>206</v>
      </c>
      <c r="F7" s="59" t="str">
        <f>IF(E7="", "", VLOOKUP(E7, 'Team List'!$A:$B, 2, FALSE))</f>
        <v>Joshua Kelley</v>
      </c>
      <c r="G7" s="59" t="str">
        <f>IF(E7="", "", VLOOKUP(E7, 'Team List'!$A:$C, 3, FALSE))</f>
        <v>INDIVIDUAL</v>
      </c>
      <c r="H7" s="60">
        <v>6.3344907407407404E-4</v>
      </c>
      <c r="I7" s="63">
        <f t="shared" si="2"/>
        <v>6.3344907407407404E-4</v>
      </c>
      <c r="J7" s="63" t="str">
        <f t="shared" si="3"/>
        <v/>
      </c>
      <c r="K7" s="15" t="str">
        <f t="shared" si="4"/>
        <v/>
      </c>
    </row>
    <row r="8" spans="3:11" x14ac:dyDescent="0.2">
      <c r="C8" s="61">
        <f t="shared" si="0"/>
        <v>3</v>
      </c>
      <c r="D8" s="61">
        <f t="shared" si="1"/>
        <v>2</v>
      </c>
      <c r="E8" s="59">
        <v>19</v>
      </c>
      <c r="F8" s="59" t="str">
        <f>IF(E8="", "", VLOOKUP(E8, 'Team List'!$A:$B, 2, FALSE))</f>
        <v>Lionel Jones</v>
      </c>
      <c r="G8" s="59" t="str">
        <f>IF(E8="", "", VLOOKUP(E8, 'Team List'!$A:$C, 3, FALSE))</f>
        <v>FLORIDA RUNNING CLUB</v>
      </c>
      <c r="H8" s="60">
        <v>6.4004629629629622E-4</v>
      </c>
      <c r="I8" s="63">
        <f t="shared" si="2"/>
        <v>6.4004629629629622E-4</v>
      </c>
      <c r="J8" s="63">
        <f t="shared" si="3"/>
        <v>6.4004629629629622E-4</v>
      </c>
      <c r="K8" s="15">
        <f t="shared" si="4"/>
        <v>4</v>
      </c>
    </row>
    <row r="9" spans="3:11" x14ac:dyDescent="0.2">
      <c r="C9" s="61">
        <f t="shared" si="0"/>
        <v>4</v>
      </c>
      <c r="D9" s="61">
        <f t="shared" si="1"/>
        <v>3</v>
      </c>
      <c r="E9" s="59">
        <v>63</v>
      </c>
      <c r="F9" s="59" t="str">
        <f>IF(E9="", "", VLOOKUP(E9, 'Team List'!$A:$B, 2, FALSE))</f>
        <v>Abraham Wilson</v>
      </c>
      <c r="G9" s="59" t="str">
        <f>IF(E9="", "", VLOOKUP(E9, 'Team List'!$A:$C, 3, FALSE))</f>
        <v>TRIGATORS</v>
      </c>
      <c r="H9" s="60">
        <v>6.4907407407407405E-4</v>
      </c>
      <c r="I9" s="63">
        <f t="shared" si="2"/>
        <v>6.4907407407407405E-4</v>
      </c>
      <c r="J9" s="63">
        <f t="shared" si="3"/>
        <v>6.4907407407407405E-4</v>
      </c>
      <c r="K9" s="15">
        <f t="shared" si="4"/>
        <v>3</v>
      </c>
    </row>
    <row r="10" spans="3:11" x14ac:dyDescent="0.2">
      <c r="C10" s="61">
        <f t="shared" si="0"/>
        <v>5</v>
      </c>
      <c r="D10" s="61">
        <f t="shared" si="1"/>
        <v>4</v>
      </c>
      <c r="E10" s="59">
        <v>38</v>
      </c>
      <c r="F10" s="59" t="str">
        <f>IF(E10="", "", VLOOKUP(E10, 'Team List'!$A:$B, 2, FALSE))</f>
        <v>Thomas Philipson</v>
      </c>
      <c r="G10" s="59" t="str">
        <f>IF(E10="", "", VLOOKUP(E10, 'Team List'!$A:$C, 3, FALSE))</f>
        <v>PHI KAPPA TAU</v>
      </c>
      <c r="H10" s="60">
        <v>6.5335648148148143E-4</v>
      </c>
      <c r="I10" s="63">
        <f t="shared" si="2"/>
        <v>6.5335648148148143E-4</v>
      </c>
      <c r="J10" s="63">
        <f t="shared" si="3"/>
        <v>6.5335648148148143E-4</v>
      </c>
      <c r="K10" s="15">
        <f t="shared" si="4"/>
        <v>2</v>
      </c>
    </row>
    <row r="11" spans="3:11" x14ac:dyDescent="0.2">
      <c r="C11" s="61">
        <f t="shared" si="0"/>
        <v>6</v>
      </c>
      <c r="D11" s="61" t="str">
        <f t="shared" si="1"/>
        <v/>
      </c>
      <c r="E11" s="59">
        <v>219</v>
      </c>
      <c r="F11" s="59" t="str">
        <f>IF(E11="", "", VLOOKUP(E11, 'Team List'!$A:$B, 2, FALSE))</f>
        <v>Nickolas Sexson</v>
      </c>
      <c r="G11" s="59" t="str">
        <f>IF(E11="", "", VLOOKUP(E11, 'Team List'!$A:$C, 3, FALSE))</f>
        <v>INDIVIDUAL</v>
      </c>
      <c r="H11" s="60">
        <v>6.5509259259259264E-4</v>
      </c>
      <c r="I11" s="63">
        <f t="shared" si="2"/>
        <v>6.5509259259259264E-4</v>
      </c>
      <c r="J11" s="63" t="str">
        <f t="shared" si="3"/>
        <v/>
      </c>
      <c r="K11" s="15" t="str">
        <f t="shared" si="4"/>
        <v/>
      </c>
    </row>
    <row r="12" spans="3:11" x14ac:dyDescent="0.2">
      <c r="C12" s="61">
        <f t="shared" si="0"/>
        <v>7</v>
      </c>
      <c r="D12" s="61">
        <f t="shared" si="1"/>
        <v>5</v>
      </c>
      <c r="E12" s="59">
        <v>100</v>
      </c>
      <c r="F12" s="59" t="str">
        <f>IF(E12="", "", VLOOKUP(E12, 'Team List'!$A:$B, 2, FALSE))</f>
        <v>Derek Nelson</v>
      </c>
      <c r="G12" s="59" t="str">
        <f>IF(E12="", "", VLOOKUP(E12, 'Team List'!$A:$C, 3, FALSE))</f>
        <v>PHI KAPPA TAU</v>
      </c>
      <c r="H12" s="60">
        <v>6.6030092592592583E-4</v>
      </c>
      <c r="I12" s="63">
        <f t="shared" si="2"/>
        <v>6.6030092592592583E-4</v>
      </c>
      <c r="J12" s="63">
        <f t="shared" si="3"/>
        <v>6.6030092592592583E-4</v>
      </c>
      <c r="K12" s="15">
        <f t="shared" si="4"/>
        <v>1</v>
      </c>
    </row>
    <row r="13" spans="3:11" x14ac:dyDescent="0.2">
      <c r="C13" s="61">
        <f t="shared" si="0"/>
        <v>8</v>
      </c>
      <c r="D13" s="61">
        <f t="shared" si="1"/>
        <v>6</v>
      </c>
      <c r="E13" s="59">
        <v>29</v>
      </c>
      <c r="F13" s="59" t="str">
        <f>IF(E13="", "", VLOOKUP(E13, 'Team List'!$A:$B, 2, FALSE))</f>
        <v>Trey Lundquist</v>
      </c>
      <c r="G13" s="59" t="str">
        <f>IF(E13="", "", VLOOKUP(E13, 'Team List'!$A:$C, 3, FALSE))</f>
        <v>PHI DELT</v>
      </c>
      <c r="H13" s="60">
        <v>6.6273148148148148E-4</v>
      </c>
      <c r="I13" s="63">
        <f t="shared" si="2"/>
        <v>6.6273148148148148E-4</v>
      </c>
      <c r="J13" s="63">
        <f t="shared" si="3"/>
        <v>6.6273148148148148E-4</v>
      </c>
      <c r="K13" s="15" t="str">
        <f t="shared" si="4"/>
        <v/>
      </c>
    </row>
    <row r="14" spans="3:11" x14ac:dyDescent="0.2">
      <c r="C14" s="61">
        <f t="shared" si="0"/>
        <v>9</v>
      </c>
      <c r="D14" s="61" t="str">
        <f t="shared" si="1"/>
        <v/>
      </c>
      <c r="E14" s="59">
        <v>217</v>
      </c>
      <c r="F14" s="59" t="str">
        <f>IF(E14="", "", VLOOKUP(E14, 'Team List'!$A:$B, 2, FALSE))</f>
        <v>Tyler Teurlings</v>
      </c>
      <c r="G14" s="59" t="str">
        <f>IF(E14="", "", VLOOKUP(E14, 'Team List'!$A:$C, 3, FALSE))</f>
        <v>INDIVIDUAL</v>
      </c>
      <c r="H14" s="60">
        <v>6.7453703703703697E-4</v>
      </c>
      <c r="I14" s="63">
        <f t="shared" si="2"/>
        <v>6.7453703703703697E-4</v>
      </c>
      <c r="J14" s="63" t="str">
        <f t="shared" si="3"/>
        <v/>
      </c>
      <c r="K14" s="15" t="str">
        <f t="shared" si="4"/>
        <v/>
      </c>
    </row>
    <row r="15" spans="3:11" x14ac:dyDescent="0.2">
      <c r="C15" s="61">
        <f t="shared" si="0"/>
        <v>10</v>
      </c>
      <c r="D15" s="61">
        <f t="shared" si="1"/>
        <v>7</v>
      </c>
      <c r="E15" s="59">
        <v>46</v>
      </c>
      <c r="F15" s="59" t="str">
        <f>IF(E15="", "", VLOOKUP(E15, 'Team List'!$A:$B, 2, FALSE))</f>
        <v>Carson Brock</v>
      </c>
      <c r="G15" s="59" t="str">
        <f>IF(E15="", "", VLOOKUP(E15, 'Team List'!$A:$C, 3, FALSE))</f>
        <v>SIGMA CHI</v>
      </c>
      <c r="H15" s="60">
        <v>6.7476851851851845E-4</v>
      </c>
      <c r="I15" s="63">
        <f t="shared" si="2"/>
        <v>6.7476851851851845E-4</v>
      </c>
      <c r="J15" s="63">
        <f t="shared" si="3"/>
        <v>6.7476851851851845E-4</v>
      </c>
      <c r="K15" s="15" t="str">
        <f t="shared" si="4"/>
        <v/>
      </c>
    </row>
    <row r="16" spans="3:11" x14ac:dyDescent="0.2">
      <c r="C16" s="61">
        <f t="shared" si="0"/>
        <v>11</v>
      </c>
      <c r="D16" s="61">
        <f t="shared" si="1"/>
        <v>8</v>
      </c>
      <c r="E16" s="59">
        <v>17</v>
      </c>
      <c r="F16" s="59" t="str">
        <f>IF(E16="", "", VLOOKUP(E16, 'Team List'!$A:$B, 2, FALSE))</f>
        <v>James Cherry</v>
      </c>
      <c r="G16" s="59" t="str">
        <f>IF(E16="", "", VLOOKUP(E16, 'Team List'!$A:$C, 3, FALSE))</f>
        <v>FLORIDA RUNNING CLUB</v>
      </c>
      <c r="H16" s="60">
        <v>6.7719907407407399E-4</v>
      </c>
      <c r="I16" s="63">
        <f t="shared" si="2"/>
        <v>6.7719907407407399E-4</v>
      </c>
      <c r="J16" s="63">
        <f t="shared" si="3"/>
        <v>6.7719907407407399E-4</v>
      </c>
      <c r="K16" s="15" t="str">
        <f t="shared" si="4"/>
        <v/>
      </c>
    </row>
    <row r="17" spans="3:11" x14ac:dyDescent="0.2">
      <c r="C17" s="61">
        <f t="shared" si="0"/>
        <v>12</v>
      </c>
      <c r="D17" s="61" t="str">
        <f t="shared" si="1"/>
        <v/>
      </c>
      <c r="E17" s="59">
        <v>216</v>
      </c>
      <c r="F17" s="59" t="str">
        <f>IF(E17="", "", VLOOKUP(E17, 'Team List'!$A:$B, 2, FALSE))</f>
        <v>Cole Hovey</v>
      </c>
      <c r="G17" s="59" t="str">
        <f>IF(E17="", "", VLOOKUP(E17, 'Team List'!$A:$C, 3, FALSE))</f>
        <v>INDIVIDUAL</v>
      </c>
      <c r="H17" s="60">
        <v>6.8564814814814823E-4</v>
      </c>
      <c r="I17" s="63">
        <f t="shared" si="2"/>
        <v>6.8564814814814823E-4</v>
      </c>
      <c r="J17" s="63" t="str">
        <f t="shared" si="3"/>
        <v/>
      </c>
      <c r="K17" s="15" t="str">
        <f t="shared" si="4"/>
        <v/>
      </c>
    </row>
    <row r="18" spans="3:11" x14ac:dyDescent="0.2">
      <c r="C18" s="61">
        <f t="shared" si="0"/>
        <v>13</v>
      </c>
      <c r="D18" s="61">
        <f t="shared" si="1"/>
        <v>9</v>
      </c>
      <c r="E18" s="59">
        <v>116</v>
      </c>
      <c r="F18" s="59" t="str">
        <f>IF(E18="", "", VLOOKUP(E18, 'Team List'!$A:$B, 2, FALSE))</f>
        <v>Gregory Bartos</v>
      </c>
      <c r="G18" s="59" t="str">
        <f>IF(E18="", "", VLOOKUP(E18, 'Team List'!$A:$C, 3, FALSE))</f>
        <v>WHITE LIGHTNING</v>
      </c>
      <c r="H18" s="60">
        <v>6.8622685185185182E-4</v>
      </c>
      <c r="I18" s="63">
        <f t="shared" si="2"/>
        <v>6.8622685185185182E-4</v>
      </c>
      <c r="J18" s="63">
        <f t="shared" si="3"/>
        <v>6.8622685185185182E-4</v>
      </c>
      <c r="K18" s="15" t="str">
        <f t="shared" si="4"/>
        <v/>
      </c>
    </row>
    <row r="19" spans="3:11" x14ac:dyDescent="0.2">
      <c r="C19" s="61">
        <f t="shared" si="0"/>
        <v>14</v>
      </c>
      <c r="D19" s="61">
        <f t="shared" si="1"/>
        <v>10</v>
      </c>
      <c r="E19" s="59">
        <v>113</v>
      </c>
      <c r="F19" s="59" t="str">
        <f>IF(E19="", "", VLOOKUP(E19, 'Team List'!$A:$B, 2, FALSE))</f>
        <v>Walter Hofmann</v>
      </c>
      <c r="G19" s="59" t="str">
        <f>IF(E19="", "", VLOOKUP(E19, 'Team List'!$A:$C, 3, FALSE))</f>
        <v>PHI DELT</v>
      </c>
      <c r="H19" s="60">
        <v>6.9120370370370375E-4</v>
      </c>
      <c r="I19" s="63">
        <f t="shared" si="2"/>
        <v>6.9120370370370375E-4</v>
      </c>
      <c r="J19" s="63">
        <f t="shared" si="3"/>
        <v>6.9120370370370375E-4</v>
      </c>
      <c r="K19" s="15" t="str">
        <f t="shared" si="4"/>
        <v/>
      </c>
    </row>
    <row r="20" spans="3:11" x14ac:dyDescent="0.2">
      <c r="C20" s="61">
        <f t="shared" si="0"/>
        <v>15</v>
      </c>
      <c r="D20" s="61">
        <f t="shared" si="1"/>
        <v>11</v>
      </c>
      <c r="E20" s="59">
        <v>2</v>
      </c>
      <c r="F20" s="59" t="str">
        <f>IF(E20="", "", VLOOKUP(E20, 'Team List'!$A:$B, 2, FALSE))</f>
        <v>Aaron Alanguilan</v>
      </c>
      <c r="G20" s="59" t="str">
        <f>IF(E20="", "", VLOOKUP(E20, 'Team List'!$A:$C, 3, FALSE))</f>
        <v>BETA THETA PI</v>
      </c>
      <c r="H20" s="60">
        <v>6.9525462962962976E-4</v>
      </c>
      <c r="I20" s="63">
        <f t="shared" si="2"/>
        <v>6.9525462962962976E-4</v>
      </c>
      <c r="J20" s="63">
        <f t="shared" si="3"/>
        <v>6.9525462962962976E-4</v>
      </c>
      <c r="K20" s="15" t="str">
        <f t="shared" si="4"/>
        <v/>
      </c>
    </row>
    <row r="21" spans="3:11" x14ac:dyDescent="0.2">
      <c r="C21" s="61">
        <f t="shared" si="0"/>
        <v>16</v>
      </c>
      <c r="D21" s="61">
        <f t="shared" si="1"/>
        <v>12</v>
      </c>
      <c r="E21" s="59">
        <v>54</v>
      </c>
      <c r="F21" s="59" t="str">
        <f>IF(E21="", "", VLOOKUP(E21, 'Team List'!$A:$B, 2, FALSE))</f>
        <v>Sheldon Brown</v>
      </c>
      <c r="G21" s="59" t="str">
        <f>IF(E21="", "", VLOOKUP(E21, 'Team List'!$A:$C, 3, FALSE))</f>
        <v>SIGMA CHI</v>
      </c>
      <c r="H21" s="60">
        <v>7.0196759259259257E-4</v>
      </c>
      <c r="I21" s="63">
        <f t="shared" si="2"/>
        <v>7.0196759259259257E-4</v>
      </c>
      <c r="J21" s="63">
        <f t="shared" si="3"/>
        <v>7.0196759259259257E-4</v>
      </c>
      <c r="K21" s="15" t="str">
        <f t="shared" si="4"/>
        <v/>
      </c>
    </row>
    <row r="22" spans="3:11" x14ac:dyDescent="0.2">
      <c r="C22" s="61">
        <f t="shared" si="0"/>
        <v>17</v>
      </c>
      <c r="D22" s="61">
        <f t="shared" si="1"/>
        <v>13</v>
      </c>
      <c r="E22" s="59">
        <v>65</v>
      </c>
      <c r="F22" s="59" t="str">
        <f>IF(E22="", "", VLOOKUP(E22, 'Team List'!$A:$B, 2, FALSE))</f>
        <v>Alexander Webster</v>
      </c>
      <c r="G22" s="59" t="str">
        <f>IF(E22="", "", VLOOKUP(E22, 'Team List'!$A:$C, 3, FALSE))</f>
        <v>TRIGATORS</v>
      </c>
      <c r="H22" s="60">
        <v>7.0590277777777784E-4</v>
      </c>
      <c r="I22" s="63">
        <f t="shared" si="2"/>
        <v>7.0590277777777784E-4</v>
      </c>
      <c r="J22" s="63">
        <f t="shared" si="3"/>
        <v>7.0590277777777784E-4</v>
      </c>
      <c r="K22" s="15" t="str">
        <f t="shared" si="4"/>
        <v/>
      </c>
    </row>
    <row r="23" spans="3:11" x14ac:dyDescent="0.2">
      <c r="C23" s="61">
        <f t="shared" si="0"/>
        <v>18</v>
      </c>
      <c r="D23" s="61">
        <f t="shared" si="1"/>
        <v>14</v>
      </c>
      <c r="E23" s="59">
        <v>101</v>
      </c>
      <c r="F23" s="59" t="str">
        <f>IF(E23="", "", VLOOKUP(E23, 'Team List'!$A:$B, 2, FALSE))</f>
        <v>Parker Neu</v>
      </c>
      <c r="G23" s="59" t="str">
        <f>IF(E23="", "", VLOOKUP(E23, 'Team List'!$A:$C, 3, FALSE))</f>
        <v>BETA THETA PI</v>
      </c>
      <c r="H23" s="60">
        <v>7.1018518518518512E-4</v>
      </c>
      <c r="I23" s="63">
        <f t="shared" si="2"/>
        <v>7.1018518518518512E-4</v>
      </c>
      <c r="J23" s="63">
        <f t="shared" si="3"/>
        <v>7.1018518518518512E-4</v>
      </c>
      <c r="K23" s="15" t="str">
        <f t="shared" si="4"/>
        <v/>
      </c>
    </row>
    <row r="24" spans="3:11" x14ac:dyDescent="0.2">
      <c r="C24" s="61" t="str">
        <f t="shared" si="0"/>
        <v/>
      </c>
      <c r="D24" s="61" t="str">
        <f t="shared" si="1"/>
        <v/>
      </c>
      <c r="E24" s="59"/>
      <c r="F24" s="59" t="str">
        <f>IF(E24="", "", VLOOKUP(E24, 'Team List'!$A:$B, 2, FALSE))</f>
        <v/>
      </c>
      <c r="G24" s="59" t="str">
        <f>IF(E24="", "", VLOOKUP(E24, 'Team List'!$A:$C, 3, FALSE))</f>
        <v/>
      </c>
      <c r="H24" s="60"/>
      <c r="I24" s="63" t="str">
        <f t="shared" si="2"/>
        <v/>
      </c>
      <c r="J24" s="63" t="str">
        <f t="shared" si="3"/>
        <v/>
      </c>
      <c r="K24" s="15" t="str">
        <f t="shared" si="4"/>
        <v/>
      </c>
    </row>
    <row r="25" spans="3:11" x14ac:dyDescent="0.2">
      <c r="C25" s="61" t="str">
        <f t="shared" si="0"/>
        <v/>
      </c>
      <c r="D25" s="61" t="str">
        <f t="shared" si="1"/>
        <v/>
      </c>
      <c r="E25" s="59"/>
      <c r="F25" s="59" t="str">
        <f>IF(E25="", "", VLOOKUP(E25, 'Team List'!$A:$B, 2, FALSE))</f>
        <v/>
      </c>
      <c r="G25" s="59" t="str">
        <f>IF(E25="", "", VLOOKUP(E25, 'Team List'!$A:$C, 3, FALSE))</f>
        <v/>
      </c>
      <c r="H25" s="60"/>
      <c r="I25" s="63" t="str">
        <f t="shared" si="2"/>
        <v/>
      </c>
      <c r="J25" s="63" t="str">
        <f t="shared" si="3"/>
        <v/>
      </c>
      <c r="K25" s="15" t="str">
        <f t="shared" si="4"/>
        <v/>
      </c>
    </row>
    <row r="26" spans="3:11" x14ac:dyDescent="0.2">
      <c r="C26" s="61" t="str">
        <f t="shared" si="0"/>
        <v/>
      </c>
      <c r="D26" s="61" t="str">
        <f t="shared" si="1"/>
        <v/>
      </c>
      <c r="E26" s="59"/>
      <c r="F26" s="59" t="str">
        <f>IF(E26="", "", VLOOKUP(E26, 'Team List'!$A:$B, 2, FALSE))</f>
        <v/>
      </c>
      <c r="G26" s="59" t="str">
        <f>IF(E26="", "", VLOOKUP(E26, 'Team List'!$A:$C, 3, FALSE))</f>
        <v/>
      </c>
      <c r="H26" s="60"/>
      <c r="I26" s="63" t="str">
        <f t="shared" si="2"/>
        <v/>
      </c>
      <c r="J26" s="63" t="str">
        <f t="shared" si="3"/>
        <v/>
      </c>
      <c r="K26" s="15" t="str">
        <f t="shared" si="4"/>
        <v/>
      </c>
    </row>
    <row r="27" spans="3:11" x14ac:dyDescent="0.2">
      <c r="C27" s="61" t="str">
        <f t="shared" si="0"/>
        <v/>
      </c>
      <c r="D27" s="61" t="str">
        <f t="shared" si="1"/>
        <v/>
      </c>
      <c r="E27" s="59"/>
      <c r="F27" s="59" t="str">
        <f>IF(E27="", "", VLOOKUP(E27, 'Team List'!$A:$B, 2, FALSE))</f>
        <v/>
      </c>
      <c r="G27" s="59" t="str">
        <f>IF(E27="", "", VLOOKUP(E27, 'Team List'!$A:$C, 3, FALSE))</f>
        <v/>
      </c>
      <c r="H27" s="60"/>
      <c r="I27" s="63" t="str">
        <f t="shared" si="2"/>
        <v/>
      </c>
      <c r="J27" s="63" t="str">
        <f t="shared" si="3"/>
        <v/>
      </c>
      <c r="K27" s="15" t="str">
        <f t="shared" si="4"/>
        <v/>
      </c>
    </row>
    <row r="28" spans="3:11" x14ac:dyDescent="0.2">
      <c r="C28" s="61" t="str">
        <f t="shared" si="0"/>
        <v/>
      </c>
      <c r="D28" s="61" t="str">
        <f t="shared" si="1"/>
        <v/>
      </c>
      <c r="E28" s="59"/>
      <c r="F28" s="59" t="str">
        <f>IF(E28="", "", VLOOKUP(E28, 'Team List'!$A:$B, 2, FALSE))</f>
        <v/>
      </c>
      <c r="G28" s="59" t="str">
        <f>IF(E28="", "", VLOOKUP(E28, 'Team List'!$A:$C, 3, FALSE))</f>
        <v/>
      </c>
      <c r="H28" s="60"/>
      <c r="I28" s="63" t="str">
        <f t="shared" si="2"/>
        <v/>
      </c>
      <c r="J28" s="63" t="str">
        <f t="shared" si="3"/>
        <v/>
      </c>
      <c r="K28" s="15" t="str">
        <f t="shared" si="4"/>
        <v/>
      </c>
    </row>
    <row r="29" spans="3:11" x14ac:dyDescent="0.2">
      <c r="C29" s="61" t="str">
        <f t="shared" si="0"/>
        <v/>
      </c>
      <c r="D29" s="61" t="str">
        <f t="shared" si="1"/>
        <v/>
      </c>
      <c r="E29" s="59"/>
      <c r="F29" s="59" t="str">
        <f>IF(E29="", "", VLOOKUP(E29, 'Team List'!$A:$B, 2, FALSE))</f>
        <v/>
      </c>
      <c r="G29" s="59" t="str">
        <f>IF(E29="", "", VLOOKUP(E29, 'Team List'!$A:$C, 3, FALSE))</f>
        <v/>
      </c>
      <c r="H29" s="60"/>
      <c r="I29" s="63" t="str">
        <f t="shared" si="2"/>
        <v/>
      </c>
      <c r="J29" s="63" t="str">
        <f t="shared" si="3"/>
        <v/>
      </c>
      <c r="K29" s="15" t="str">
        <f t="shared" si="4"/>
        <v/>
      </c>
    </row>
    <row r="30" spans="3:11" x14ac:dyDescent="0.2">
      <c r="C30" s="61" t="str">
        <f t="shared" si="0"/>
        <v/>
      </c>
      <c r="D30" s="61" t="str">
        <f t="shared" si="1"/>
        <v/>
      </c>
      <c r="E30" s="59"/>
      <c r="F30" s="59" t="str">
        <f>IF(E30="", "", VLOOKUP(E30, 'Team List'!$A:$B, 2, FALSE))</f>
        <v/>
      </c>
      <c r="G30" s="59" t="str">
        <f>IF(E30="", "", VLOOKUP(E30, 'Team List'!$A:$C, 3, FALSE))</f>
        <v/>
      </c>
      <c r="H30" s="60"/>
      <c r="I30" s="63" t="str">
        <f t="shared" si="2"/>
        <v/>
      </c>
      <c r="J30" s="63" t="str">
        <f t="shared" si="3"/>
        <v/>
      </c>
      <c r="K30" s="15" t="str">
        <f t="shared" si="4"/>
        <v/>
      </c>
    </row>
    <row r="31" spans="3:11" x14ac:dyDescent="0.2">
      <c r="C31" s="61" t="str">
        <f t="shared" si="0"/>
        <v/>
      </c>
      <c r="D31" s="61" t="str">
        <f t="shared" si="1"/>
        <v/>
      </c>
      <c r="E31" s="59"/>
      <c r="F31" s="59" t="str">
        <f>IF(E31="", "", VLOOKUP(E31, 'Team List'!$A:$B, 2, FALSE))</f>
        <v/>
      </c>
      <c r="G31" s="59" t="str">
        <f>IF(E31="", "", VLOOKUP(E31, 'Team List'!$A:$C, 3, FALSE))</f>
        <v/>
      </c>
      <c r="H31" s="60"/>
      <c r="I31" s="63" t="str">
        <f t="shared" si="2"/>
        <v/>
      </c>
      <c r="J31" s="63" t="str">
        <f t="shared" si="3"/>
        <v/>
      </c>
      <c r="K31" s="15" t="str">
        <f t="shared" si="4"/>
        <v/>
      </c>
    </row>
    <row r="32" spans="3:11" x14ac:dyDescent="0.2">
      <c r="C32" s="61" t="str">
        <f t="shared" si="0"/>
        <v/>
      </c>
      <c r="D32" s="61" t="str">
        <f t="shared" si="1"/>
        <v/>
      </c>
      <c r="E32" s="59"/>
      <c r="F32" s="59" t="str">
        <f>IF(E32="", "", VLOOKUP(E32, 'Team List'!$A:$B, 2, FALSE))</f>
        <v/>
      </c>
      <c r="G32" s="59" t="str">
        <f>IF(E32="", "", VLOOKUP(E32, 'Team List'!$A:$C, 3, FALSE))</f>
        <v/>
      </c>
      <c r="H32" s="60"/>
      <c r="I32" s="63" t="str">
        <f t="shared" si="2"/>
        <v/>
      </c>
      <c r="J32" s="63" t="str">
        <f t="shared" si="3"/>
        <v/>
      </c>
      <c r="K32" s="15" t="str">
        <f t="shared" si="4"/>
        <v/>
      </c>
    </row>
    <row r="33" spans="3:11" x14ac:dyDescent="0.2">
      <c r="C33" s="61" t="str">
        <f t="shared" si="0"/>
        <v/>
      </c>
      <c r="D33" s="61" t="str">
        <f t="shared" si="1"/>
        <v/>
      </c>
      <c r="E33" s="59"/>
      <c r="F33" s="59" t="str">
        <f>IF(E33="", "", VLOOKUP(E33, 'Team List'!$A:$B, 2, FALSE))</f>
        <v/>
      </c>
      <c r="G33" s="59" t="str">
        <f>IF(E33="", "", VLOOKUP(E33, 'Team List'!$A:$C, 3, FALSE))</f>
        <v/>
      </c>
      <c r="H33" s="60"/>
      <c r="I33" s="63" t="str">
        <f t="shared" si="2"/>
        <v/>
      </c>
      <c r="J33" s="63" t="str">
        <f t="shared" si="3"/>
        <v/>
      </c>
      <c r="K33" s="15" t="str">
        <f t="shared" si="4"/>
        <v/>
      </c>
    </row>
    <row r="34" spans="3:11" x14ac:dyDescent="0.2">
      <c r="C34" s="61" t="str">
        <f t="shared" si="0"/>
        <v/>
      </c>
      <c r="D34" s="61" t="str">
        <f t="shared" si="1"/>
        <v/>
      </c>
      <c r="E34" s="59"/>
      <c r="F34" s="59" t="str">
        <f>IF(E34="", "", VLOOKUP(E34, 'Team List'!$A:$B, 2, FALSE))</f>
        <v/>
      </c>
      <c r="G34" s="59" t="str">
        <f>IF(E34="", "", VLOOKUP(E34, 'Team List'!$A:$C, 3, FALSE))</f>
        <v/>
      </c>
      <c r="H34" s="60"/>
      <c r="I34" s="63" t="str">
        <f t="shared" si="2"/>
        <v/>
      </c>
      <c r="J34" s="63" t="str">
        <f t="shared" si="3"/>
        <v/>
      </c>
      <c r="K34" s="15" t="str">
        <f t="shared" si="4"/>
        <v/>
      </c>
    </row>
    <row r="35" spans="3:11" x14ac:dyDescent="0.2">
      <c r="C35" s="61" t="str">
        <f t="shared" si="0"/>
        <v/>
      </c>
      <c r="D35" s="61" t="str">
        <f t="shared" si="1"/>
        <v/>
      </c>
      <c r="E35" s="59"/>
      <c r="F35" s="59" t="str">
        <f>IF(E35="", "", VLOOKUP(E35, 'Team List'!$A:$B, 2, FALSE))</f>
        <v/>
      </c>
      <c r="G35" s="59" t="str">
        <f>IF(E35="", "", VLOOKUP(E35, 'Team List'!$A:$C, 3, FALSE))</f>
        <v/>
      </c>
      <c r="H35" s="60"/>
      <c r="I35" s="63" t="str">
        <f t="shared" si="2"/>
        <v/>
      </c>
      <c r="J35" s="63" t="str">
        <f t="shared" si="3"/>
        <v/>
      </c>
      <c r="K35" s="15" t="str">
        <f t="shared" si="4"/>
        <v/>
      </c>
    </row>
    <row r="36" spans="3:11" x14ac:dyDescent="0.2">
      <c r="C36" s="61" t="str">
        <f t="shared" si="0"/>
        <v/>
      </c>
      <c r="D36" s="61" t="str">
        <f t="shared" si="1"/>
        <v/>
      </c>
      <c r="E36" s="59"/>
      <c r="F36" s="59" t="str">
        <f>IF(E36="", "", VLOOKUP(E36, 'Team List'!$A:$B, 2, FALSE))</f>
        <v/>
      </c>
      <c r="G36" s="59" t="str">
        <f>IF(E36="", "", VLOOKUP(E36, 'Team List'!$A:$C, 3, FALSE))</f>
        <v/>
      </c>
      <c r="H36" s="60"/>
      <c r="I36" s="63" t="str">
        <f t="shared" si="2"/>
        <v/>
      </c>
      <c r="J36" s="63" t="str">
        <f t="shared" si="3"/>
        <v/>
      </c>
      <c r="K36" s="15" t="str">
        <f t="shared" si="4"/>
        <v/>
      </c>
    </row>
    <row r="37" spans="3:11" x14ac:dyDescent="0.2">
      <c r="C37" s="61" t="str">
        <f t="shared" si="0"/>
        <v/>
      </c>
      <c r="D37" s="61" t="str">
        <f t="shared" si="1"/>
        <v/>
      </c>
      <c r="E37" s="59"/>
      <c r="F37" s="59" t="str">
        <f>IF(E37="", "", VLOOKUP(E37, 'Team List'!$A:$B, 2, FALSE))</f>
        <v/>
      </c>
      <c r="G37" s="59" t="str">
        <f>IF(E37="", "", VLOOKUP(E37, 'Team List'!$A:$C, 3, FALSE))</f>
        <v/>
      </c>
      <c r="H37" s="60"/>
      <c r="I37" s="63" t="str">
        <f t="shared" si="2"/>
        <v/>
      </c>
      <c r="J37" s="63" t="str">
        <f t="shared" si="3"/>
        <v/>
      </c>
      <c r="K37" s="15" t="str">
        <f t="shared" si="4"/>
        <v/>
      </c>
    </row>
    <row r="38" spans="3:11" x14ac:dyDescent="0.2">
      <c r="C38" s="61" t="str">
        <f t="shared" si="0"/>
        <v/>
      </c>
      <c r="D38" s="61" t="str">
        <f t="shared" si="1"/>
        <v/>
      </c>
      <c r="E38" s="59"/>
      <c r="F38" s="59" t="str">
        <f>IF(E38="", "", VLOOKUP(E38, 'Team List'!$A:$B, 2, FALSE))</f>
        <v/>
      </c>
      <c r="G38" s="59" t="str">
        <f>IF(E38="", "", VLOOKUP(E38, 'Team List'!$A:$C, 3, FALSE))</f>
        <v/>
      </c>
      <c r="H38" s="60"/>
      <c r="I38" s="63" t="str">
        <f t="shared" si="2"/>
        <v/>
      </c>
      <c r="J38" s="63" t="str">
        <f t="shared" si="3"/>
        <v/>
      </c>
      <c r="K38" s="15" t="str">
        <f t="shared" si="4"/>
        <v/>
      </c>
    </row>
    <row r="39" spans="3:11" x14ac:dyDescent="0.2">
      <c r="C39" s="61" t="str">
        <f t="shared" si="0"/>
        <v/>
      </c>
      <c r="D39" s="61" t="str">
        <f t="shared" si="1"/>
        <v/>
      </c>
      <c r="E39" s="59"/>
      <c r="F39" s="59" t="str">
        <f>IF(E39="", "", VLOOKUP(E39, 'Team List'!$A:$B, 2, FALSE))</f>
        <v/>
      </c>
      <c r="G39" s="59" t="str">
        <f>IF(E39="", "", VLOOKUP(E39, 'Team List'!$A:$C, 3, FALSE))</f>
        <v/>
      </c>
      <c r="H39" s="60"/>
      <c r="I39" s="63" t="str">
        <f t="shared" si="2"/>
        <v/>
      </c>
      <c r="J39" s="63" t="str">
        <f t="shared" si="3"/>
        <v/>
      </c>
      <c r="K39" s="15" t="str">
        <f t="shared" si="4"/>
        <v/>
      </c>
    </row>
    <row r="40" spans="3:11" x14ac:dyDescent="0.2">
      <c r="C40" s="61" t="str">
        <f t="shared" si="0"/>
        <v/>
      </c>
      <c r="D40" s="61" t="str">
        <f t="shared" si="1"/>
        <v/>
      </c>
      <c r="E40" s="59"/>
      <c r="F40" s="59" t="str">
        <f>IF(E40="", "", VLOOKUP(E40, 'Team List'!$A:$B, 2, FALSE))</f>
        <v/>
      </c>
      <c r="G40" s="59" t="str">
        <f>IF(E40="", "", VLOOKUP(E40, 'Team List'!$A:$C, 3, FALSE))</f>
        <v/>
      </c>
      <c r="H40" s="60"/>
      <c r="I40" s="63" t="str">
        <f t="shared" si="2"/>
        <v/>
      </c>
      <c r="J40" s="63" t="str">
        <f t="shared" si="3"/>
        <v/>
      </c>
      <c r="K40" s="15" t="str">
        <f t="shared" si="4"/>
        <v/>
      </c>
    </row>
    <row r="41" spans="3:11" x14ac:dyDescent="0.2">
      <c r="C41" s="61" t="str">
        <f t="shared" si="0"/>
        <v/>
      </c>
      <c r="D41" s="61" t="str">
        <f t="shared" si="1"/>
        <v/>
      </c>
      <c r="E41" s="59"/>
      <c r="F41" s="59" t="str">
        <f>IF(E41="", "", VLOOKUP(E41, 'Team List'!$A:$B, 2, FALSE))</f>
        <v/>
      </c>
      <c r="G41" s="59" t="str">
        <f>IF(E41="", "", VLOOKUP(E41, 'Team List'!$A:$C, 3, FALSE))</f>
        <v/>
      </c>
      <c r="H41" s="60"/>
      <c r="I41" s="63" t="str">
        <f t="shared" si="2"/>
        <v/>
      </c>
      <c r="J41" s="63" t="str">
        <f t="shared" si="3"/>
        <v/>
      </c>
      <c r="K41" s="15" t="str">
        <f t="shared" si="4"/>
        <v/>
      </c>
    </row>
    <row r="42" spans="3:11" x14ac:dyDescent="0.2">
      <c r="C42" s="61" t="str">
        <f t="shared" si="0"/>
        <v/>
      </c>
      <c r="D42" s="61" t="str">
        <f t="shared" si="1"/>
        <v/>
      </c>
      <c r="E42" s="59"/>
      <c r="F42" s="59" t="str">
        <f>IF(E42="", "", VLOOKUP(E42, 'Team List'!$A:$B, 2, FALSE))</f>
        <v/>
      </c>
      <c r="G42" s="59" t="str">
        <f>IF(E42="", "", VLOOKUP(E42, 'Team List'!$A:$C, 3, FALSE))</f>
        <v/>
      </c>
      <c r="H42" s="60"/>
      <c r="I42" s="63" t="str">
        <f t="shared" si="2"/>
        <v/>
      </c>
      <c r="J42" s="63" t="str">
        <f t="shared" si="3"/>
        <v/>
      </c>
      <c r="K42" s="15" t="str">
        <f t="shared" si="4"/>
        <v/>
      </c>
    </row>
    <row r="43" spans="3:11" x14ac:dyDescent="0.2">
      <c r="C43" s="61" t="str">
        <f t="shared" si="0"/>
        <v/>
      </c>
      <c r="D43" s="61" t="str">
        <f t="shared" si="1"/>
        <v/>
      </c>
      <c r="E43" s="59"/>
      <c r="F43" s="59" t="str">
        <f>IF(E43="", "", VLOOKUP(E43, 'Team List'!$A:$B, 2, FALSE))</f>
        <v/>
      </c>
      <c r="G43" s="59" t="str">
        <f>IF(E43="", "", VLOOKUP(E43, 'Team List'!$A:$C, 3, FALSE))</f>
        <v/>
      </c>
      <c r="H43" s="60"/>
      <c r="I43" s="63" t="str">
        <f t="shared" si="2"/>
        <v/>
      </c>
      <c r="J43" s="63" t="str">
        <f t="shared" si="3"/>
        <v/>
      </c>
      <c r="K43" s="15" t="str">
        <f t="shared" si="4"/>
        <v/>
      </c>
    </row>
    <row r="44" spans="3:11" x14ac:dyDescent="0.2">
      <c r="C44" s="61" t="str">
        <f t="shared" si="0"/>
        <v/>
      </c>
      <c r="D44" s="61" t="str">
        <f t="shared" si="1"/>
        <v/>
      </c>
      <c r="E44" s="59"/>
      <c r="F44" s="59" t="str">
        <f>IF(E44="", "", VLOOKUP(E44, 'Team List'!$A:$B, 2, FALSE))</f>
        <v/>
      </c>
      <c r="G44" s="59" t="str">
        <f>IF(E44="", "", VLOOKUP(E44, 'Team List'!$A:$C, 3, FALSE))</f>
        <v/>
      </c>
      <c r="H44" s="60"/>
      <c r="I44" s="63" t="str">
        <f t="shared" si="2"/>
        <v/>
      </c>
      <c r="J44" s="63" t="str">
        <f t="shared" si="3"/>
        <v/>
      </c>
      <c r="K44" s="15" t="str">
        <f t="shared" si="4"/>
        <v/>
      </c>
    </row>
    <row r="45" spans="3:11" x14ac:dyDescent="0.2">
      <c r="C45" s="61" t="str">
        <f t="shared" si="0"/>
        <v/>
      </c>
      <c r="D45" s="61" t="str">
        <f t="shared" si="1"/>
        <v/>
      </c>
      <c r="E45" s="59"/>
      <c r="F45" s="59" t="str">
        <f>IF(E45="", "", VLOOKUP(E45, 'Team List'!$A:$B, 2, FALSE))</f>
        <v/>
      </c>
      <c r="G45" s="59" t="str">
        <f>IF(E45="", "", VLOOKUP(E45, 'Team List'!$A:$C, 3, FALSE))</f>
        <v/>
      </c>
      <c r="H45" s="60"/>
      <c r="I45" s="63" t="str">
        <f t="shared" si="2"/>
        <v/>
      </c>
      <c r="J45" s="63" t="str">
        <f t="shared" si="3"/>
        <v/>
      </c>
      <c r="K45" s="15" t="str">
        <f t="shared" si="4"/>
        <v/>
      </c>
    </row>
    <row r="46" spans="3:11" x14ac:dyDescent="0.2">
      <c r="C46" s="61" t="str">
        <f t="shared" si="0"/>
        <v/>
      </c>
      <c r="D46" s="61" t="str">
        <f t="shared" si="1"/>
        <v/>
      </c>
      <c r="E46" s="59"/>
      <c r="F46" s="59" t="str">
        <f>IF(E46="", "", VLOOKUP(E46, 'Team List'!$A:$B, 2, FALSE))</f>
        <v/>
      </c>
      <c r="G46" s="59" t="str">
        <f>IF(E46="", "", VLOOKUP(E46, 'Team List'!$A:$C, 3, FALSE))</f>
        <v/>
      </c>
      <c r="H46" s="60"/>
      <c r="I46" s="63" t="str">
        <f t="shared" si="2"/>
        <v/>
      </c>
      <c r="J46" s="63" t="str">
        <f t="shared" si="3"/>
        <v/>
      </c>
      <c r="K46" s="15" t="str">
        <f t="shared" si="4"/>
        <v/>
      </c>
    </row>
    <row r="47" spans="3:11" x14ac:dyDescent="0.2">
      <c r="C47" s="61" t="str">
        <f t="shared" si="0"/>
        <v/>
      </c>
      <c r="D47" s="61" t="str">
        <f t="shared" si="1"/>
        <v/>
      </c>
      <c r="E47" s="59"/>
      <c r="F47" s="59" t="str">
        <f>IF(E47="", "", VLOOKUP(E47, 'Team List'!$A:$B, 2, FALSE))</f>
        <v/>
      </c>
      <c r="G47" s="59" t="str">
        <f>IF(E47="", "", VLOOKUP(E47, 'Team List'!$A:$C, 3, FALSE))</f>
        <v/>
      </c>
      <c r="H47" s="60"/>
      <c r="I47" s="63" t="str">
        <f t="shared" si="2"/>
        <v/>
      </c>
      <c r="J47" s="63" t="str">
        <f t="shared" si="3"/>
        <v/>
      </c>
      <c r="K47" s="15" t="str">
        <f t="shared" si="4"/>
        <v/>
      </c>
    </row>
    <row r="48" spans="3:11" x14ac:dyDescent="0.2">
      <c r="C48" s="61" t="str">
        <f t="shared" si="0"/>
        <v/>
      </c>
      <c r="D48" s="61" t="str">
        <f t="shared" si="1"/>
        <v/>
      </c>
      <c r="E48" s="59"/>
      <c r="F48" s="59" t="str">
        <f>IF(E48="", "", VLOOKUP(E48, 'Team List'!$A:$B, 2, FALSE))</f>
        <v/>
      </c>
      <c r="G48" s="59" t="str">
        <f>IF(E48="", "", VLOOKUP(E48, 'Team List'!$A:$C, 3, FALSE))</f>
        <v/>
      </c>
      <c r="H48" s="60"/>
      <c r="I48" s="63" t="str">
        <f t="shared" si="2"/>
        <v/>
      </c>
      <c r="J48" s="63" t="str">
        <f t="shared" si="3"/>
        <v/>
      </c>
      <c r="K48" s="15" t="str">
        <f t="shared" si="4"/>
        <v/>
      </c>
    </row>
    <row r="49" spans="3:12" x14ac:dyDescent="0.2">
      <c r="C49" s="61" t="str">
        <f t="shared" si="0"/>
        <v/>
      </c>
      <c r="D49" s="61" t="str">
        <f t="shared" si="1"/>
        <v/>
      </c>
      <c r="E49" s="59"/>
      <c r="F49" s="59" t="str">
        <f>IF(E49="", "", VLOOKUP(E49, 'Team List'!$A:$B, 2, FALSE))</f>
        <v/>
      </c>
      <c r="G49" s="59" t="str">
        <f>IF(E49="", "", VLOOKUP(E49, 'Team List'!$A:$C, 3, FALSE))</f>
        <v/>
      </c>
      <c r="H49" s="60"/>
      <c r="I49" s="63" t="str">
        <f t="shared" si="2"/>
        <v/>
      </c>
      <c r="J49" s="63" t="str">
        <f t="shared" si="3"/>
        <v/>
      </c>
      <c r="K49" s="15" t="str">
        <f t="shared" si="4"/>
        <v/>
      </c>
    </row>
    <row r="50" spans="3:12" x14ac:dyDescent="0.2">
      <c r="C50" s="61" t="str">
        <f t="shared" si="0"/>
        <v/>
      </c>
      <c r="D50" s="61" t="str">
        <f t="shared" si="1"/>
        <v/>
      </c>
      <c r="E50" s="59"/>
      <c r="F50" s="59" t="str">
        <f>IF(E50="", "", VLOOKUP(E50, 'Team List'!$A:$B, 2, FALSE))</f>
        <v/>
      </c>
      <c r="G50" s="59" t="str">
        <f>IF(E50="", "", VLOOKUP(E50, 'Team List'!$A:$C, 3, FALSE))</f>
        <v/>
      </c>
      <c r="H50" s="60"/>
      <c r="I50" s="63" t="str">
        <f t="shared" si="2"/>
        <v/>
      </c>
      <c r="J50" s="63" t="str">
        <f t="shared" si="3"/>
        <v/>
      </c>
      <c r="K50" s="15" t="str">
        <f t="shared" si="4"/>
        <v/>
      </c>
    </row>
    <row r="51" spans="3:12" ht="14.25" x14ac:dyDescent="0.2">
      <c r="C51" s="3"/>
      <c r="D51" s="3"/>
      <c r="E51" s="3"/>
      <c r="F51" s="3"/>
      <c r="G51" s="3"/>
      <c r="H51" s="30"/>
      <c r="I51" s="30"/>
      <c r="J51" s="30"/>
      <c r="K51" s="16"/>
      <c r="L51" s="3"/>
    </row>
    <row r="52" spans="3:12" ht="14.25" x14ac:dyDescent="0.2">
      <c r="C52" s="119" t="s">
        <v>5</v>
      </c>
      <c r="D52" s="119"/>
      <c r="E52" s="119"/>
      <c r="F52" s="119"/>
      <c r="G52" s="119"/>
      <c r="H52" s="119"/>
      <c r="I52" s="119"/>
      <c r="J52" s="119"/>
      <c r="K52" s="119"/>
      <c r="L52" s="3"/>
    </row>
    <row r="53" spans="3:12" ht="14.25" x14ac:dyDescent="0.2">
      <c r="C53" s="3"/>
      <c r="D53" s="3"/>
      <c r="E53" s="3"/>
      <c r="F53" s="3"/>
      <c r="G53" s="3"/>
      <c r="H53" s="31"/>
      <c r="I53" s="31"/>
      <c r="J53" s="31"/>
      <c r="K53" s="16"/>
      <c r="L53" s="3"/>
    </row>
    <row r="54" spans="3:12" ht="14.25" x14ac:dyDescent="0.2">
      <c r="C54" s="3"/>
      <c r="D54" s="3"/>
      <c r="E54" s="3"/>
      <c r="F54" s="3"/>
      <c r="G54" s="3"/>
      <c r="H54" s="32"/>
      <c r="I54" s="32"/>
      <c r="J54" s="32"/>
      <c r="K54" s="16"/>
      <c r="L54" s="3"/>
    </row>
    <row r="55" spans="3:12" ht="14.25" x14ac:dyDescent="0.2">
      <c r="C55" s="2"/>
      <c r="D55" s="2"/>
      <c r="E55" s="2"/>
      <c r="F55" s="2"/>
      <c r="G55" s="2"/>
      <c r="H55" s="31"/>
      <c r="I55" s="31"/>
      <c r="J55" s="31"/>
      <c r="K55" s="16"/>
      <c r="L55" s="3"/>
    </row>
    <row r="56" spans="3:12" ht="14.25" x14ac:dyDescent="0.2">
      <c r="C56" s="2"/>
      <c r="D56" s="2"/>
      <c r="E56" s="2"/>
      <c r="F56" s="2"/>
      <c r="G56" s="2"/>
      <c r="H56" s="32"/>
      <c r="I56" s="32"/>
      <c r="J56" s="32"/>
      <c r="K56" s="16"/>
      <c r="L56" s="3"/>
    </row>
    <row r="57" spans="3:12" ht="14.25" x14ac:dyDescent="0.2">
      <c r="C57" s="3"/>
      <c r="D57" s="3"/>
      <c r="E57" s="3"/>
      <c r="F57" s="3"/>
      <c r="G57" s="3"/>
      <c r="H57" s="31"/>
      <c r="I57" s="31"/>
      <c r="J57" s="31"/>
      <c r="K57" s="16"/>
      <c r="L57" s="3"/>
    </row>
    <row r="58" spans="3:12" ht="14.25" x14ac:dyDescent="0.2">
      <c r="C58" s="3"/>
      <c r="D58" s="3"/>
      <c r="E58" s="3"/>
      <c r="F58" s="3"/>
      <c r="G58" s="3"/>
      <c r="H58" s="32"/>
      <c r="I58" s="32"/>
      <c r="J58" s="32"/>
      <c r="K58" s="16"/>
      <c r="L58" s="3"/>
    </row>
    <row r="59" spans="3:12" ht="14.25" x14ac:dyDescent="0.2">
      <c r="L59" s="3"/>
    </row>
    <row r="60" spans="3:12" ht="14.25" x14ac:dyDescent="0.2">
      <c r="C60" s="3"/>
      <c r="D60" s="3"/>
      <c r="E60" s="3"/>
      <c r="F60" s="3"/>
      <c r="G60" s="3"/>
      <c r="H60" s="30"/>
      <c r="I60" s="30"/>
      <c r="J60" s="30"/>
      <c r="K60" s="16"/>
      <c r="L60" s="3"/>
    </row>
    <row r="61" spans="3:12" x14ac:dyDescent="0.2">
      <c r="C61" s="2"/>
      <c r="D61" s="2"/>
      <c r="E61" s="2"/>
      <c r="F61" s="2"/>
      <c r="G61" s="2"/>
      <c r="H61" s="31"/>
      <c r="I61" s="31"/>
      <c r="J61" s="31"/>
      <c r="K61" s="9"/>
    </row>
    <row r="65" spans="8:11" x14ac:dyDescent="0.2">
      <c r="H65"/>
      <c r="I65"/>
      <c r="J65"/>
      <c r="K65"/>
    </row>
    <row r="66" spans="8:11" x14ac:dyDescent="0.2">
      <c r="H66"/>
      <c r="I66"/>
      <c r="J66"/>
      <c r="K66"/>
    </row>
    <row r="67" spans="8:11" x14ac:dyDescent="0.2">
      <c r="H67"/>
      <c r="I67"/>
      <c r="J67"/>
      <c r="K67"/>
    </row>
    <row r="68" spans="8:11" x14ac:dyDescent="0.2">
      <c r="H68"/>
      <c r="I68"/>
      <c r="J68"/>
      <c r="K68"/>
    </row>
    <row r="69" spans="8:11" x14ac:dyDescent="0.2">
      <c r="H69"/>
      <c r="I69"/>
      <c r="J69"/>
      <c r="K69"/>
    </row>
    <row r="70" spans="8:11" x14ac:dyDescent="0.2">
      <c r="H70"/>
      <c r="I70"/>
      <c r="J70"/>
      <c r="K70"/>
    </row>
  </sheetData>
  <protectedRanges>
    <protectedRange sqref="H5:J5" name="Sort_1"/>
    <protectedRange sqref="E1:E200" name="Number_1"/>
    <protectedRange sqref="H1:J200" name="Time_1"/>
  </protectedRanges>
  <autoFilter ref="C5:K5">
    <sortState ref="C6:K50">
      <sortCondition ref="H5"/>
    </sortState>
  </autoFilter>
  <mergeCells count="2">
    <mergeCell ref="C2:K3"/>
    <mergeCell ref="C52:K52"/>
  </mergeCells>
  <phoneticPr fontId="0" type="noConversion"/>
  <conditionalFormatting sqref="E6:E50">
    <cfRule type="containsText" dxfId="31" priority="1" operator="containsText" text="Individual">
      <formula>NOT(ISERROR(SEARCH("Individual",E6)))</formula>
    </cfRule>
  </conditionalFormatting>
  <pageMargins left="0.75" right="0.75" top="1" bottom="1" header="0.5" footer="0.5"/>
  <pageSetup scale="8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L69"/>
  <sheetViews>
    <sheetView topLeftCell="B1" zoomScaleNormal="100" workbookViewId="0">
      <selection activeCell="H16" sqref="H16"/>
    </sheetView>
  </sheetViews>
  <sheetFormatPr defaultRowHeight="12.75" x14ac:dyDescent="0.2"/>
  <cols>
    <col min="2" max="2" width="3.28515625" customWidth="1"/>
    <col min="4" max="4" width="9.140625" hidden="1" customWidth="1"/>
    <col min="6" max="7" width="25.42578125" customWidth="1"/>
    <col min="8" max="8" width="12" style="27" customWidth="1"/>
    <col min="9" max="10" width="12" style="27" hidden="1" customWidth="1"/>
    <col min="11" max="11" width="9.140625" style="7"/>
  </cols>
  <sheetData>
    <row r="2" spans="3:11" ht="12.75" customHeight="1" x14ac:dyDescent="0.2">
      <c r="C2" s="120" t="s">
        <v>37</v>
      </c>
      <c r="D2" s="120"/>
      <c r="E2" s="120"/>
      <c r="F2" s="120"/>
      <c r="G2" s="120"/>
      <c r="H2" s="120"/>
      <c r="I2" s="120"/>
      <c r="J2" s="120"/>
      <c r="K2" s="120"/>
    </row>
    <row r="3" spans="3:11" ht="12.75" customHeight="1" x14ac:dyDescent="0.2">
      <c r="C3" s="120"/>
      <c r="D3" s="120"/>
      <c r="E3" s="120"/>
      <c r="F3" s="120"/>
      <c r="G3" s="120"/>
      <c r="H3" s="120"/>
      <c r="I3" s="120"/>
      <c r="J3" s="120"/>
      <c r="K3" s="120"/>
    </row>
    <row r="4" spans="3:11" ht="13.5" thickBot="1" x14ac:dyDescent="0.25"/>
    <row r="5" spans="3:11" x14ac:dyDescent="0.2">
      <c r="C5" s="4" t="s">
        <v>2</v>
      </c>
      <c r="D5" s="51" t="s">
        <v>2</v>
      </c>
      <c r="E5" s="5" t="s">
        <v>26</v>
      </c>
      <c r="F5" s="5" t="s">
        <v>0</v>
      </c>
      <c r="G5" s="5" t="s">
        <v>1</v>
      </c>
      <c r="H5" s="28" t="s">
        <v>3</v>
      </c>
      <c r="I5" s="62" t="s">
        <v>3</v>
      </c>
      <c r="J5" s="62" t="s">
        <v>3</v>
      </c>
      <c r="K5" s="6" t="s">
        <v>4</v>
      </c>
    </row>
    <row r="6" spans="3:11" x14ac:dyDescent="0.2">
      <c r="C6" s="61">
        <f t="shared" ref="C6:C49" si="0">IF(H6="","",IF(G6="FLORIDA CLUB SWIMMING","",RANK(I6,$I$6:$I$49,1)))</f>
        <v>1</v>
      </c>
      <c r="D6" s="61">
        <f t="shared" ref="D6:D49" si="1">IF(J6="","", RANK($J6,$J$6:$J$49,1))</f>
        <v>1</v>
      </c>
      <c r="E6" s="59">
        <v>340</v>
      </c>
      <c r="F6" s="59" t="str">
        <f>IF(E6="", "", VLOOKUP(E6, 'Team List'!$D:$E, 2, FALSE))</f>
        <v>Kristin Novack</v>
      </c>
      <c r="G6" s="59" t="str">
        <f>IF(E6="", "", VLOOKUP(E6, 'Team List'!$D:$F, 3, FALSE))</f>
        <v>TRI-GATORS</v>
      </c>
      <c r="H6" s="60">
        <v>7.822916666666667E-4</v>
      </c>
      <c r="I6" s="63">
        <f t="shared" ref="I6:I49" si="2">IF(G6="FLORIDA CLUB SWIMMING", "", IF(H6="", "", H6))</f>
        <v>7.822916666666667E-4</v>
      </c>
      <c r="J6" s="63">
        <f t="shared" ref="J6:J49" si="3">IF($G6="FLORIDA CLUB SWIMMING", "", IF($G6="INDIVIDUAL", "", IF(H6="", "", H6)))</f>
        <v>7.822916666666667E-4</v>
      </c>
      <c r="K6" s="15">
        <f t="shared" ref="K6:K49" si="4">IF(D6="","",IF(D6=1,6,IF(D6=2,4,IF(D6=3,3,IF(D6=4,2,IF(D6=5,1,""))))))</f>
        <v>6</v>
      </c>
    </row>
    <row r="7" spans="3:11" x14ac:dyDescent="0.2">
      <c r="C7" s="61">
        <f t="shared" si="0"/>
        <v>2</v>
      </c>
      <c r="D7" s="61" t="str">
        <f t="shared" si="1"/>
        <v/>
      </c>
      <c r="E7" s="59">
        <v>501</v>
      </c>
      <c r="F7" s="59" t="str">
        <f>IF(E7="", "", VLOOKUP(E7, 'Team List'!$D:$E, 2, FALSE))</f>
        <v>Audreen Robinson</v>
      </c>
      <c r="G7" s="59" t="str">
        <f>IF(E7="", "", VLOOKUP(E7, 'Team List'!$D:$F, 3, FALSE))</f>
        <v>INDIVIDUAL</v>
      </c>
      <c r="H7" s="60">
        <v>7.8449074074074066E-4</v>
      </c>
      <c r="I7" s="63">
        <f t="shared" si="2"/>
        <v>7.8449074074074066E-4</v>
      </c>
      <c r="J7" s="63" t="str">
        <f t="shared" si="3"/>
        <v/>
      </c>
      <c r="K7" s="15" t="str">
        <f t="shared" si="4"/>
        <v/>
      </c>
    </row>
    <row r="8" spans="3:11" x14ac:dyDescent="0.2">
      <c r="C8" s="61">
        <f t="shared" si="0"/>
        <v>3</v>
      </c>
      <c r="D8" s="61" t="str">
        <f t="shared" si="1"/>
        <v/>
      </c>
      <c r="E8" s="59">
        <v>506</v>
      </c>
      <c r="F8" s="59" t="str">
        <f>IF(E8="", "", VLOOKUP(E8, 'Team List'!$D:$E, 2, FALSE))</f>
        <v>Courtney Capehart</v>
      </c>
      <c r="G8" s="59" t="str">
        <f>IF(E8="", "", VLOOKUP(E8, 'Team List'!$D:$F, 3, FALSE))</f>
        <v>INDIVIDUAL</v>
      </c>
      <c r="H8" s="60">
        <v>8.1886574074074077E-4</v>
      </c>
      <c r="I8" s="63">
        <f t="shared" si="2"/>
        <v>8.1886574074074077E-4</v>
      </c>
      <c r="J8" s="63" t="str">
        <f t="shared" si="3"/>
        <v/>
      </c>
      <c r="K8" s="15" t="str">
        <f t="shared" si="4"/>
        <v/>
      </c>
    </row>
    <row r="9" spans="3:11" x14ac:dyDescent="0.2">
      <c r="C9" s="61">
        <f t="shared" si="0"/>
        <v>4</v>
      </c>
      <c r="D9" s="61" t="str">
        <f t="shared" si="1"/>
        <v/>
      </c>
      <c r="E9" s="59">
        <v>507</v>
      </c>
      <c r="F9" s="59" t="str">
        <f>IF(E9="", "", VLOOKUP(E9, 'Team List'!$D:$E, 2, FALSE))</f>
        <v>Kathryn Taggart</v>
      </c>
      <c r="G9" s="59" t="str">
        <f>IF(E9="", "", VLOOKUP(E9, 'Team List'!$D:$F, 3, FALSE))</f>
        <v>INDIVIDUAL</v>
      </c>
      <c r="H9" s="60">
        <v>8.3287037037037043E-4</v>
      </c>
      <c r="I9" s="63">
        <f t="shared" si="2"/>
        <v>8.3287037037037043E-4</v>
      </c>
      <c r="J9" s="63" t="str">
        <f t="shared" si="3"/>
        <v/>
      </c>
      <c r="K9" s="15" t="str">
        <f t="shared" si="4"/>
        <v/>
      </c>
    </row>
    <row r="10" spans="3:11" x14ac:dyDescent="0.2">
      <c r="C10" s="61">
        <f t="shared" si="0"/>
        <v>5</v>
      </c>
      <c r="D10" s="61">
        <f t="shared" si="1"/>
        <v>2</v>
      </c>
      <c r="E10" s="59">
        <v>336</v>
      </c>
      <c r="F10" s="59" t="str">
        <f>IF(E10="", "", VLOOKUP(E10, 'Team List'!$D:$E, 2, FALSE))</f>
        <v>Claudia Noah</v>
      </c>
      <c r="G10" s="59" t="str">
        <f>IF(E10="", "", VLOOKUP(E10, 'Team List'!$D:$F, 3, FALSE))</f>
        <v>TRI-GATORS</v>
      </c>
      <c r="H10" s="60">
        <v>8.7708333333333334E-4</v>
      </c>
      <c r="I10" s="63">
        <f t="shared" si="2"/>
        <v>8.7708333333333334E-4</v>
      </c>
      <c r="J10" s="63">
        <f t="shared" si="3"/>
        <v>8.7708333333333334E-4</v>
      </c>
      <c r="K10" s="15">
        <f t="shared" si="4"/>
        <v>4</v>
      </c>
    </row>
    <row r="11" spans="3:11" x14ac:dyDescent="0.2">
      <c r="C11" s="61">
        <f t="shared" si="0"/>
        <v>6</v>
      </c>
      <c r="D11" s="61" t="str">
        <f t="shared" si="1"/>
        <v/>
      </c>
      <c r="E11" s="59">
        <v>508</v>
      </c>
      <c r="F11" s="59" t="str">
        <f>IF(E11="", "", VLOOKUP(E11, 'Team List'!$D:$E, 2, FALSE))</f>
        <v>Loren Humphrey</v>
      </c>
      <c r="G11" s="59" t="str">
        <f>IF(E11="", "", VLOOKUP(E11, 'Team List'!$D:$F, 3, FALSE))</f>
        <v>INDIVIDUAL</v>
      </c>
      <c r="H11" s="60">
        <v>8.8715277777777761E-4</v>
      </c>
      <c r="I11" s="63">
        <f t="shared" si="2"/>
        <v>8.8715277777777761E-4</v>
      </c>
      <c r="J11" s="63" t="str">
        <f t="shared" si="3"/>
        <v/>
      </c>
      <c r="K11" s="15" t="str">
        <f t="shared" si="4"/>
        <v/>
      </c>
    </row>
    <row r="12" spans="3:11" x14ac:dyDescent="0.2">
      <c r="C12" s="61">
        <f t="shared" si="0"/>
        <v>7</v>
      </c>
      <c r="D12" s="61">
        <f t="shared" si="1"/>
        <v>3</v>
      </c>
      <c r="E12" s="59">
        <v>333</v>
      </c>
      <c r="F12" s="59" t="str">
        <f>IF(E12="", "", VLOOKUP(E12, 'Team List'!$D:$E, 2, FALSE))</f>
        <v>Samantha Cocco</v>
      </c>
      <c r="G12" s="59" t="str">
        <f>IF(E12="", "", VLOOKUP(E12, 'Team List'!$D:$F, 3, FALSE))</f>
        <v>TITANIUM</v>
      </c>
      <c r="H12" s="60">
        <v>8.8773148148148153E-4</v>
      </c>
      <c r="I12" s="63">
        <f t="shared" si="2"/>
        <v>8.8773148148148153E-4</v>
      </c>
      <c r="J12" s="63">
        <f t="shared" si="3"/>
        <v>8.8773148148148153E-4</v>
      </c>
      <c r="K12" s="15">
        <f t="shared" si="4"/>
        <v>3</v>
      </c>
    </row>
    <row r="13" spans="3:11" x14ac:dyDescent="0.2">
      <c r="C13" s="61">
        <f t="shared" si="0"/>
        <v>8</v>
      </c>
      <c r="D13" s="61">
        <f t="shared" si="1"/>
        <v>4</v>
      </c>
      <c r="E13" s="59">
        <v>332</v>
      </c>
      <c r="F13" s="59" t="str">
        <f>IF(E13="", "", VLOOKUP(E13, 'Team List'!$D:$E, 2, FALSE))</f>
        <v>Anna Jorge</v>
      </c>
      <c r="G13" s="59" t="str">
        <f>IF(E13="", "", VLOOKUP(E13, 'Team List'!$D:$F, 3, FALSE))</f>
        <v>TITANIUM</v>
      </c>
      <c r="H13" s="60">
        <v>9.3854166666666663E-4</v>
      </c>
      <c r="I13" s="63">
        <f t="shared" si="2"/>
        <v>9.3854166666666663E-4</v>
      </c>
      <c r="J13" s="63">
        <f t="shared" si="3"/>
        <v>9.3854166666666663E-4</v>
      </c>
      <c r="K13" s="15">
        <f t="shared" si="4"/>
        <v>2</v>
      </c>
    </row>
    <row r="14" spans="3:11" x14ac:dyDescent="0.2">
      <c r="C14" s="61">
        <f t="shared" si="0"/>
        <v>8</v>
      </c>
      <c r="D14" s="61">
        <f t="shared" si="1"/>
        <v>4</v>
      </c>
      <c r="E14" s="59">
        <v>322</v>
      </c>
      <c r="F14" s="59" t="str">
        <f>IF(E14="", "", VLOOKUP(E14, 'Team List'!$D:$E, 2, FALSE))</f>
        <v>Patricia Garcia-Linares</v>
      </c>
      <c r="G14" s="59" t="str">
        <f>IF(E14="", "", VLOOKUP(E14, 'Team List'!$D:$F, 3, FALSE))</f>
        <v>KAPPA ALPHA THETA</v>
      </c>
      <c r="H14" s="60">
        <v>9.3854166666666663E-4</v>
      </c>
      <c r="I14" s="63">
        <f t="shared" si="2"/>
        <v>9.3854166666666663E-4</v>
      </c>
      <c r="J14" s="63">
        <f t="shared" si="3"/>
        <v>9.3854166666666663E-4</v>
      </c>
      <c r="K14" s="15">
        <f t="shared" si="4"/>
        <v>2</v>
      </c>
    </row>
    <row r="15" spans="3:11" x14ac:dyDescent="0.2">
      <c r="C15" s="61">
        <f t="shared" si="0"/>
        <v>10</v>
      </c>
      <c r="D15" s="61">
        <f t="shared" si="1"/>
        <v>6</v>
      </c>
      <c r="E15" s="59">
        <v>325</v>
      </c>
      <c r="F15" s="59" t="str">
        <f>IF(E15="", "", VLOOKUP(E15, 'Team List'!$D:$E, 2, FALSE))</f>
        <v>Venessa Arellano</v>
      </c>
      <c r="G15" s="59" t="str">
        <f>IF(E15="", "", VLOOKUP(E15, 'Team List'!$D:$F, 3, FALSE))</f>
        <v>KAPPA ALPHA THETA</v>
      </c>
      <c r="H15" s="60">
        <v>9.6238425925925918E-4</v>
      </c>
      <c r="I15" s="63">
        <f t="shared" si="2"/>
        <v>9.6238425925925918E-4</v>
      </c>
      <c r="J15" s="63">
        <f t="shared" si="3"/>
        <v>9.6238425925925918E-4</v>
      </c>
      <c r="K15" s="15" t="str">
        <f t="shared" si="4"/>
        <v/>
      </c>
    </row>
    <row r="16" spans="3:11" x14ac:dyDescent="0.2">
      <c r="C16" s="61" t="str">
        <f t="shared" si="0"/>
        <v/>
      </c>
      <c r="D16" s="61" t="str">
        <f t="shared" si="1"/>
        <v/>
      </c>
      <c r="E16" s="59"/>
      <c r="F16" s="59" t="str">
        <f>IF(E16="", "", VLOOKUP(E16, 'Team List'!$D:$E, 2, FALSE))</f>
        <v/>
      </c>
      <c r="G16" s="59" t="str">
        <f>IF(E16="", "", VLOOKUP(E16, 'Team List'!$D:$F, 3, FALSE))</f>
        <v/>
      </c>
      <c r="H16" s="60"/>
      <c r="I16" s="63" t="str">
        <f t="shared" si="2"/>
        <v/>
      </c>
      <c r="J16" s="63" t="str">
        <f t="shared" si="3"/>
        <v/>
      </c>
      <c r="K16" s="15" t="str">
        <f t="shared" si="4"/>
        <v/>
      </c>
    </row>
    <row r="17" spans="3:11" x14ac:dyDescent="0.2">
      <c r="C17" s="61" t="str">
        <f t="shared" si="0"/>
        <v/>
      </c>
      <c r="D17" s="61" t="str">
        <f t="shared" si="1"/>
        <v/>
      </c>
      <c r="E17" s="59"/>
      <c r="F17" s="59" t="str">
        <f>IF(E17="", "", VLOOKUP(E17, 'Team List'!$D:$E, 2, FALSE))</f>
        <v/>
      </c>
      <c r="G17" s="59" t="str">
        <f>IF(E17="", "", VLOOKUP(E17, 'Team List'!$D:$F, 3, FALSE))</f>
        <v/>
      </c>
      <c r="H17" s="60"/>
      <c r="I17" s="63" t="str">
        <f t="shared" si="2"/>
        <v/>
      </c>
      <c r="J17" s="63" t="str">
        <f t="shared" si="3"/>
        <v/>
      </c>
      <c r="K17" s="15" t="str">
        <f t="shared" si="4"/>
        <v/>
      </c>
    </row>
    <row r="18" spans="3:11" x14ac:dyDescent="0.2">
      <c r="C18" s="61" t="str">
        <f t="shared" si="0"/>
        <v/>
      </c>
      <c r="D18" s="61" t="str">
        <f t="shared" si="1"/>
        <v/>
      </c>
      <c r="E18" s="59"/>
      <c r="F18" s="59" t="str">
        <f>IF(E18="", "", VLOOKUP(E18, 'Team List'!$D:$E, 2, FALSE))</f>
        <v/>
      </c>
      <c r="G18" s="59" t="str">
        <f>IF(E18="", "", VLOOKUP(E18, 'Team List'!$D:$F, 3, FALSE))</f>
        <v/>
      </c>
      <c r="H18" s="60"/>
      <c r="I18" s="63" t="str">
        <f t="shared" si="2"/>
        <v/>
      </c>
      <c r="J18" s="63" t="str">
        <f t="shared" si="3"/>
        <v/>
      </c>
      <c r="K18" s="15" t="str">
        <f t="shared" si="4"/>
        <v/>
      </c>
    </row>
    <row r="19" spans="3:11" x14ac:dyDescent="0.2">
      <c r="C19" s="61" t="str">
        <f t="shared" si="0"/>
        <v/>
      </c>
      <c r="D19" s="61" t="str">
        <f t="shared" si="1"/>
        <v/>
      </c>
      <c r="E19" s="59"/>
      <c r="F19" s="59" t="str">
        <f>IF(E19="", "", VLOOKUP(E19, 'Team List'!$D:$E, 2, FALSE))</f>
        <v/>
      </c>
      <c r="G19" s="59" t="str">
        <f>IF(E19="", "", VLOOKUP(E19, 'Team List'!$D:$F, 3, FALSE))</f>
        <v/>
      </c>
      <c r="H19" s="60"/>
      <c r="I19" s="63" t="str">
        <f t="shared" si="2"/>
        <v/>
      </c>
      <c r="J19" s="63" t="str">
        <f t="shared" si="3"/>
        <v/>
      </c>
      <c r="K19" s="15" t="str">
        <f t="shared" si="4"/>
        <v/>
      </c>
    </row>
    <row r="20" spans="3:11" x14ac:dyDescent="0.2">
      <c r="C20" s="61" t="str">
        <f t="shared" si="0"/>
        <v/>
      </c>
      <c r="D20" s="61" t="str">
        <f t="shared" si="1"/>
        <v/>
      </c>
      <c r="E20" s="59"/>
      <c r="F20" s="59" t="str">
        <f>IF(E20="", "", VLOOKUP(E20, 'Team List'!$D:$E, 2, FALSE))</f>
        <v/>
      </c>
      <c r="G20" s="59" t="str">
        <f>IF(E20="", "", VLOOKUP(E20, 'Team List'!$D:$F, 3, FALSE))</f>
        <v/>
      </c>
      <c r="H20" s="60"/>
      <c r="I20" s="63" t="str">
        <f t="shared" si="2"/>
        <v/>
      </c>
      <c r="J20" s="63" t="str">
        <f t="shared" si="3"/>
        <v/>
      </c>
      <c r="K20" s="15" t="str">
        <f t="shared" si="4"/>
        <v/>
      </c>
    </row>
    <row r="21" spans="3:11" x14ac:dyDescent="0.2">
      <c r="C21" s="61" t="str">
        <f t="shared" si="0"/>
        <v/>
      </c>
      <c r="D21" s="61" t="str">
        <f t="shared" si="1"/>
        <v/>
      </c>
      <c r="E21" s="59"/>
      <c r="F21" s="59" t="str">
        <f>IF(E21="", "", VLOOKUP(E21, 'Team List'!$D:$E, 2, FALSE))</f>
        <v/>
      </c>
      <c r="G21" s="59" t="str">
        <f>IF(E21="", "", VLOOKUP(E21, 'Team List'!$D:$F, 3, FALSE))</f>
        <v/>
      </c>
      <c r="H21" s="60"/>
      <c r="I21" s="63" t="str">
        <f t="shared" si="2"/>
        <v/>
      </c>
      <c r="J21" s="63" t="str">
        <f t="shared" si="3"/>
        <v/>
      </c>
      <c r="K21" s="15" t="str">
        <f t="shared" si="4"/>
        <v/>
      </c>
    </row>
    <row r="22" spans="3:11" x14ac:dyDescent="0.2">
      <c r="C22" s="61" t="str">
        <f t="shared" si="0"/>
        <v/>
      </c>
      <c r="D22" s="61" t="str">
        <f t="shared" si="1"/>
        <v/>
      </c>
      <c r="E22" s="59"/>
      <c r="F22" s="59" t="str">
        <f>IF(E22="", "", VLOOKUP(E22, 'Team List'!$D:$E, 2, FALSE))</f>
        <v/>
      </c>
      <c r="G22" s="59" t="str">
        <f>IF(E22="", "", VLOOKUP(E22, 'Team List'!$D:$F, 3, FALSE))</f>
        <v/>
      </c>
      <c r="H22" s="60"/>
      <c r="I22" s="63" t="str">
        <f t="shared" si="2"/>
        <v/>
      </c>
      <c r="J22" s="63" t="str">
        <f t="shared" si="3"/>
        <v/>
      </c>
      <c r="K22" s="15" t="str">
        <f t="shared" si="4"/>
        <v/>
      </c>
    </row>
    <row r="23" spans="3:11" x14ac:dyDescent="0.2">
      <c r="C23" s="61" t="str">
        <f t="shared" si="0"/>
        <v/>
      </c>
      <c r="D23" s="61" t="str">
        <f t="shared" si="1"/>
        <v/>
      </c>
      <c r="E23" s="59"/>
      <c r="F23" s="59" t="str">
        <f>IF(E23="", "", VLOOKUP(E23, 'Team List'!$D:$E, 2, FALSE))</f>
        <v/>
      </c>
      <c r="G23" s="59" t="str">
        <f>IF(E23="", "", VLOOKUP(E23, 'Team List'!$D:$F, 3, FALSE))</f>
        <v/>
      </c>
      <c r="H23" s="60"/>
      <c r="I23" s="63" t="str">
        <f t="shared" si="2"/>
        <v/>
      </c>
      <c r="J23" s="63" t="str">
        <f t="shared" si="3"/>
        <v/>
      </c>
      <c r="K23" s="15" t="str">
        <f t="shared" si="4"/>
        <v/>
      </c>
    </row>
    <row r="24" spans="3:11" x14ac:dyDescent="0.2">
      <c r="C24" s="61" t="str">
        <f t="shared" si="0"/>
        <v/>
      </c>
      <c r="D24" s="61" t="str">
        <f t="shared" si="1"/>
        <v/>
      </c>
      <c r="E24" s="59"/>
      <c r="F24" s="59" t="str">
        <f>IF(E24="", "", VLOOKUP(E24, 'Team List'!$D:$E, 2, FALSE))</f>
        <v/>
      </c>
      <c r="G24" s="59" t="str">
        <f>IF(E24="", "", VLOOKUP(E24, 'Team List'!$D:$F, 3, FALSE))</f>
        <v/>
      </c>
      <c r="H24" s="60"/>
      <c r="I24" s="63" t="str">
        <f t="shared" si="2"/>
        <v/>
      </c>
      <c r="J24" s="63" t="str">
        <f t="shared" si="3"/>
        <v/>
      </c>
      <c r="K24" s="15" t="str">
        <f t="shared" si="4"/>
        <v/>
      </c>
    </row>
    <row r="25" spans="3:11" x14ac:dyDescent="0.2">
      <c r="C25" s="61" t="str">
        <f t="shared" si="0"/>
        <v/>
      </c>
      <c r="D25" s="61" t="str">
        <f t="shared" si="1"/>
        <v/>
      </c>
      <c r="E25" s="59"/>
      <c r="F25" s="59" t="str">
        <f>IF(E25="", "", VLOOKUP(E25, 'Team List'!$D:$E, 2, FALSE))</f>
        <v/>
      </c>
      <c r="G25" s="59" t="str">
        <f>IF(E25="", "", VLOOKUP(E25, 'Team List'!$D:$F, 3, FALSE))</f>
        <v/>
      </c>
      <c r="H25" s="60"/>
      <c r="I25" s="63" t="str">
        <f t="shared" si="2"/>
        <v/>
      </c>
      <c r="J25" s="63" t="str">
        <f t="shared" si="3"/>
        <v/>
      </c>
      <c r="K25" s="15" t="str">
        <f t="shared" si="4"/>
        <v/>
      </c>
    </row>
    <row r="26" spans="3:11" x14ac:dyDescent="0.2">
      <c r="C26" s="61" t="str">
        <f t="shared" si="0"/>
        <v/>
      </c>
      <c r="D26" s="61" t="str">
        <f t="shared" si="1"/>
        <v/>
      </c>
      <c r="E26" s="59"/>
      <c r="F26" s="59" t="str">
        <f>IF(E26="", "", VLOOKUP(E26, 'Team List'!$D:$E, 2, FALSE))</f>
        <v/>
      </c>
      <c r="G26" s="59" t="str">
        <f>IF(E26="", "", VLOOKUP(E26, 'Team List'!$D:$F, 3, FALSE))</f>
        <v/>
      </c>
      <c r="H26" s="60"/>
      <c r="I26" s="63" t="str">
        <f t="shared" si="2"/>
        <v/>
      </c>
      <c r="J26" s="63" t="str">
        <f t="shared" si="3"/>
        <v/>
      </c>
      <c r="K26" s="15" t="str">
        <f t="shared" si="4"/>
        <v/>
      </c>
    </row>
    <row r="27" spans="3:11" x14ac:dyDescent="0.2">
      <c r="C27" s="61" t="str">
        <f t="shared" si="0"/>
        <v/>
      </c>
      <c r="D27" s="61" t="str">
        <f t="shared" si="1"/>
        <v/>
      </c>
      <c r="E27" s="59"/>
      <c r="F27" s="59" t="str">
        <f>IF(E27="", "", VLOOKUP(E27, 'Team List'!$D:$E, 2, FALSE))</f>
        <v/>
      </c>
      <c r="G27" s="59" t="str">
        <f>IF(E27="", "", VLOOKUP(E27, 'Team List'!$D:$F, 3, FALSE))</f>
        <v/>
      </c>
      <c r="H27" s="60"/>
      <c r="I27" s="63" t="str">
        <f t="shared" si="2"/>
        <v/>
      </c>
      <c r="J27" s="63" t="str">
        <f t="shared" si="3"/>
        <v/>
      </c>
      <c r="K27" s="15" t="str">
        <f t="shared" si="4"/>
        <v/>
      </c>
    </row>
    <row r="28" spans="3:11" x14ac:dyDescent="0.2">
      <c r="C28" s="61" t="str">
        <f t="shared" si="0"/>
        <v/>
      </c>
      <c r="D28" s="61" t="str">
        <f t="shared" si="1"/>
        <v/>
      </c>
      <c r="E28" s="59"/>
      <c r="F28" s="59" t="str">
        <f>IF(E28="", "", VLOOKUP(E28, 'Team List'!$D:$E, 2, FALSE))</f>
        <v/>
      </c>
      <c r="G28" s="59" t="str">
        <f>IF(E28="", "", VLOOKUP(E28, 'Team List'!$D:$F, 3, FALSE))</f>
        <v/>
      </c>
      <c r="H28" s="60"/>
      <c r="I28" s="63" t="str">
        <f t="shared" si="2"/>
        <v/>
      </c>
      <c r="J28" s="63" t="str">
        <f t="shared" si="3"/>
        <v/>
      </c>
      <c r="K28" s="15" t="str">
        <f t="shared" si="4"/>
        <v/>
      </c>
    </row>
    <row r="29" spans="3:11" x14ac:dyDescent="0.2">
      <c r="C29" s="61" t="str">
        <f t="shared" si="0"/>
        <v/>
      </c>
      <c r="D29" s="61" t="str">
        <f t="shared" si="1"/>
        <v/>
      </c>
      <c r="E29" s="59"/>
      <c r="F29" s="59" t="str">
        <f>IF(E29="", "", VLOOKUP(E29, 'Team List'!$D:$E, 2, FALSE))</f>
        <v/>
      </c>
      <c r="G29" s="59" t="str">
        <f>IF(E29="", "", VLOOKUP(E29, 'Team List'!$D:$F, 3, FALSE))</f>
        <v/>
      </c>
      <c r="H29" s="60"/>
      <c r="I29" s="63" t="str">
        <f t="shared" si="2"/>
        <v/>
      </c>
      <c r="J29" s="63" t="str">
        <f t="shared" si="3"/>
        <v/>
      </c>
      <c r="K29" s="15" t="str">
        <f t="shared" si="4"/>
        <v/>
      </c>
    </row>
    <row r="30" spans="3:11" x14ac:dyDescent="0.2">
      <c r="C30" s="61" t="str">
        <f t="shared" si="0"/>
        <v/>
      </c>
      <c r="D30" s="61" t="str">
        <f t="shared" si="1"/>
        <v/>
      </c>
      <c r="E30" s="59"/>
      <c r="F30" s="59" t="str">
        <f>IF(E30="", "", VLOOKUP(E30, 'Team List'!$D:$E, 2, FALSE))</f>
        <v/>
      </c>
      <c r="G30" s="59" t="str">
        <f>IF(E30="", "", VLOOKUP(E30, 'Team List'!$D:$F, 3, FALSE))</f>
        <v/>
      </c>
      <c r="H30" s="60"/>
      <c r="I30" s="63" t="str">
        <f t="shared" si="2"/>
        <v/>
      </c>
      <c r="J30" s="63" t="str">
        <f t="shared" si="3"/>
        <v/>
      </c>
      <c r="K30" s="15" t="str">
        <f t="shared" si="4"/>
        <v/>
      </c>
    </row>
    <row r="31" spans="3:11" x14ac:dyDescent="0.2">
      <c r="C31" s="61" t="str">
        <f t="shared" si="0"/>
        <v/>
      </c>
      <c r="D31" s="61" t="str">
        <f t="shared" si="1"/>
        <v/>
      </c>
      <c r="E31" s="59"/>
      <c r="F31" s="59" t="str">
        <f>IF(E31="", "", VLOOKUP(E31, 'Team List'!$D:$E, 2, FALSE))</f>
        <v/>
      </c>
      <c r="G31" s="59" t="str">
        <f>IF(E31="", "", VLOOKUP(E31, 'Team List'!$D:$F, 3, FALSE))</f>
        <v/>
      </c>
      <c r="H31" s="60"/>
      <c r="I31" s="63" t="str">
        <f t="shared" si="2"/>
        <v/>
      </c>
      <c r="J31" s="63" t="str">
        <f t="shared" si="3"/>
        <v/>
      </c>
      <c r="K31" s="15" t="str">
        <f t="shared" si="4"/>
        <v/>
      </c>
    </row>
    <row r="32" spans="3:11" x14ac:dyDescent="0.2">
      <c r="C32" s="61" t="str">
        <f t="shared" si="0"/>
        <v/>
      </c>
      <c r="D32" s="61" t="str">
        <f t="shared" si="1"/>
        <v/>
      </c>
      <c r="E32" s="59"/>
      <c r="F32" s="59" t="str">
        <f>IF(E32="", "", VLOOKUP(E32, 'Team List'!$D:$E, 2, FALSE))</f>
        <v/>
      </c>
      <c r="G32" s="59" t="str">
        <f>IF(E32="", "", VLOOKUP(E32, 'Team List'!$D:$F, 3, FALSE))</f>
        <v/>
      </c>
      <c r="H32" s="60"/>
      <c r="I32" s="63" t="str">
        <f t="shared" si="2"/>
        <v/>
      </c>
      <c r="J32" s="63" t="str">
        <f t="shared" si="3"/>
        <v/>
      </c>
      <c r="K32" s="15" t="str">
        <f t="shared" si="4"/>
        <v/>
      </c>
    </row>
    <row r="33" spans="3:11" x14ac:dyDescent="0.2">
      <c r="C33" s="61" t="str">
        <f t="shared" si="0"/>
        <v/>
      </c>
      <c r="D33" s="61" t="str">
        <f t="shared" si="1"/>
        <v/>
      </c>
      <c r="E33" s="59"/>
      <c r="F33" s="59" t="str">
        <f>IF(E33="", "", VLOOKUP(E33, 'Team List'!$D:$E, 2, FALSE))</f>
        <v/>
      </c>
      <c r="G33" s="59" t="str">
        <f>IF(E33="", "", VLOOKUP(E33, 'Team List'!$D:$F, 3, FALSE))</f>
        <v/>
      </c>
      <c r="H33" s="60"/>
      <c r="I33" s="63" t="str">
        <f t="shared" si="2"/>
        <v/>
      </c>
      <c r="J33" s="63" t="str">
        <f t="shared" si="3"/>
        <v/>
      </c>
      <c r="K33" s="15" t="str">
        <f t="shared" si="4"/>
        <v/>
      </c>
    </row>
    <row r="34" spans="3:11" x14ac:dyDescent="0.2">
      <c r="C34" s="61" t="str">
        <f t="shared" si="0"/>
        <v/>
      </c>
      <c r="D34" s="61" t="str">
        <f t="shared" si="1"/>
        <v/>
      </c>
      <c r="E34" s="59"/>
      <c r="F34" s="59" t="str">
        <f>IF(E34="", "", VLOOKUP(E34, 'Team List'!$D:$E, 2, FALSE))</f>
        <v/>
      </c>
      <c r="G34" s="59" t="str">
        <f>IF(E34="", "", VLOOKUP(E34, 'Team List'!$D:$F, 3, FALSE))</f>
        <v/>
      </c>
      <c r="H34" s="60"/>
      <c r="I34" s="63" t="str">
        <f t="shared" si="2"/>
        <v/>
      </c>
      <c r="J34" s="63" t="str">
        <f t="shared" si="3"/>
        <v/>
      </c>
      <c r="K34" s="15" t="str">
        <f t="shared" si="4"/>
        <v/>
      </c>
    </row>
    <row r="35" spans="3:11" x14ac:dyDescent="0.2">
      <c r="C35" s="61" t="str">
        <f t="shared" si="0"/>
        <v/>
      </c>
      <c r="D35" s="61" t="str">
        <f t="shared" si="1"/>
        <v/>
      </c>
      <c r="E35" s="59"/>
      <c r="F35" s="59" t="str">
        <f>IF(E35="", "", VLOOKUP(E35, 'Team List'!$D:$E, 2, FALSE))</f>
        <v/>
      </c>
      <c r="G35" s="59" t="str">
        <f>IF(E35="", "", VLOOKUP(E35, 'Team List'!$D:$F, 3, FALSE))</f>
        <v/>
      </c>
      <c r="H35" s="60"/>
      <c r="I35" s="63" t="str">
        <f t="shared" si="2"/>
        <v/>
      </c>
      <c r="J35" s="63" t="str">
        <f t="shared" si="3"/>
        <v/>
      </c>
      <c r="K35" s="15" t="str">
        <f t="shared" si="4"/>
        <v/>
      </c>
    </row>
    <row r="36" spans="3:11" x14ac:dyDescent="0.2">
      <c r="C36" s="61" t="str">
        <f t="shared" si="0"/>
        <v/>
      </c>
      <c r="D36" s="61" t="str">
        <f t="shared" si="1"/>
        <v/>
      </c>
      <c r="E36" s="59"/>
      <c r="F36" s="59" t="str">
        <f>IF(E36="", "", VLOOKUP(E36, 'Team List'!$D:$E, 2, FALSE))</f>
        <v/>
      </c>
      <c r="G36" s="59" t="str">
        <f>IF(E36="", "", VLOOKUP(E36, 'Team List'!$D:$F, 3, FALSE))</f>
        <v/>
      </c>
      <c r="H36" s="60"/>
      <c r="I36" s="63" t="str">
        <f t="shared" si="2"/>
        <v/>
      </c>
      <c r="J36" s="63" t="str">
        <f t="shared" si="3"/>
        <v/>
      </c>
      <c r="K36" s="15" t="str">
        <f t="shared" si="4"/>
        <v/>
      </c>
    </row>
    <row r="37" spans="3:11" x14ac:dyDescent="0.2">
      <c r="C37" s="61" t="str">
        <f t="shared" si="0"/>
        <v/>
      </c>
      <c r="D37" s="61" t="str">
        <f t="shared" si="1"/>
        <v/>
      </c>
      <c r="E37" s="59"/>
      <c r="F37" s="59" t="str">
        <f>IF(E37="", "", VLOOKUP(E37, 'Team List'!$D:$E, 2, FALSE))</f>
        <v/>
      </c>
      <c r="G37" s="59" t="str">
        <f>IF(E37="", "", VLOOKUP(E37, 'Team List'!$D:$F, 3, FALSE))</f>
        <v/>
      </c>
      <c r="H37" s="60"/>
      <c r="I37" s="63" t="str">
        <f t="shared" si="2"/>
        <v/>
      </c>
      <c r="J37" s="63" t="str">
        <f t="shared" si="3"/>
        <v/>
      </c>
      <c r="K37" s="15" t="str">
        <f t="shared" si="4"/>
        <v/>
      </c>
    </row>
    <row r="38" spans="3:11" x14ac:dyDescent="0.2">
      <c r="C38" s="61" t="str">
        <f t="shared" si="0"/>
        <v/>
      </c>
      <c r="D38" s="61" t="str">
        <f t="shared" si="1"/>
        <v/>
      </c>
      <c r="E38" s="59"/>
      <c r="F38" s="59" t="str">
        <f>IF(E38="", "", VLOOKUP(E38, 'Team List'!$D:$E, 2, FALSE))</f>
        <v/>
      </c>
      <c r="G38" s="59" t="str">
        <f>IF(E38="", "", VLOOKUP(E38, 'Team List'!$D:$F, 3, FALSE))</f>
        <v/>
      </c>
      <c r="H38" s="60"/>
      <c r="I38" s="63" t="str">
        <f t="shared" si="2"/>
        <v/>
      </c>
      <c r="J38" s="63" t="str">
        <f t="shared" si="3"/>
        <v/>
      </c>
      <c r="K38" s="15" t="str">
        <f t="shared" si="4"/>
        <v/>
      </c>
    </row>
    <row r="39" spans="3:11" x14ac:dyDescent="0.2">
      <c r="C39" s="61" t="str">
        <f t="shared" si="0"/>
        <v/>
      </c>
      <c r="D39" s="61" t="str">
        <f t="shared" si="1"/>
        <v/>
      </c>
      <c r="E39" s="59"/>
      <c r="F39" s="59" t="str">
        <f>IF(E39="", "", VLOOKUP(E39, 'Team List'!$D:$E, 2, FALSE))</f>
        <v/>
      </c>
      <c r="G39" s="59" t="str">
        <f>IF(E39="", "", VLOOKUP(E39, 'Team List'!$D:$F, 3, FALSE))</f>
        <v/>
      </c>
      <c r="H39" s="60"/>
      <c r="I39" s="63" t="str">
        <f t="shared" si="2"/>
        <v/>
      </c>
      <c r="J39" s="63" t="str">
        <f t="shared" si="3"/>
        <v/>
      </c>
      <c r="K39" s="15" t="str">
        <f t="shared" si="4"/>
        <v/>
      </c>
    </row>
    <row r="40" spans="3:11" x14ac:dyDescent="0.2">
      <c r="C40" s="61" t="str">
        <f t="shared" si="0"/>
        <v/>
      </c>
      <c r="D40" s="61" t="str">
        <f t="shared" si="1"/>
        <v/>
      </c>
      <c r="E40" s="59"/>
      <c r="F40" s="59" t="str">
        <f>IF(E40="", "", VLOOKUP(E40, 'Team List'!$D:$E, 2, FALSE))</f>
        <v/>
      </c>
      <c r="G40" s="59" t="str">
        <f>IF(E40="", "", VLOOKUP(E40, 'Team List'!$D:$F, 3, FALSE))</f>
        <v/>
      </c>
      <c r="H40" s="60"/>
      <c r="I40" s="63" t="str">
        <f t="shared" si="2"/>
        <v/>
      </c>
      <c r="J40" s="63" t="str">
        <f t="shared" si="3"/>
        <v/>
      </c>
      <c r="K40" s="15" t="str">
        <f t="shared" si="4"/>
        <v/>
      </c>
    </row>
    <row r="41" spans="3:11" x14ac:dyDescent="0.2">
      <c r="C41" s="61" t="str">
        <f t="shared" si="0"/>
        <v/>
      </c>
      <c r="D41" s="61" t="str">
        <f t="shared" si="1"/>
        <v/>
      </c>
      <c r="E41" s="59"/>
      <c r="F41" s="59" t="str">
        <f>IF(E41="", "", VLOOKUP(E41, 'Team List'!$D:$E, 2, FALSE))</f>
        <v/>
      </c>
      <c r="G41" s="59" t="str">
        <f>IF(E41="", "", VLOOKUP(E41, 'Team List'!$D:$F, 3, FALSE))</f>
        <v/>
      </c>
      <c r="H41" s="60"/>
      <c r="I41" s="63" t="str">
        <f t="shared" si="2"/>
        <v/>
      </c>
      <c r="J41" s="63" t="str">
        <f t="shared" si="3"/>
        <v/>
      </c>
      <c r="K41" s="15" t="str">
        <f t="shared" si="4"/>
        <v/>
      </c>
    </row>
    <row r="42" spans="3:11" x14ac:dyDescent="0.2">
      <c r="C42" s="61" t="str">
        <f t="shared" si="0"/>
        <v/>
      </c>
      <c r="D42" s="61" t="str">
        <f t="shared" si="1"/>
        <v/>
      </c>
      <c r="E42" s="59"/>
      <c r="F42" s="59" t="str">
        <f>IF(E42="", "", VLOOKUP(E42, 'Team List'!$D:$E, 2, FALSE))</f>
        <v/>
      </c>
      <c r="G42" s="59" t="str">
        <f>IF(E42="", "", VLOOKUP(E42, 'Team List'!$D:$F, 3, FALSE))</f>
        <v/>
      </c>
      <c r="H42" s="60"/>
      <c r="I42" s="63" t="str">
        <f t="shared" si="2"/>
        <v/>
      </c>
      <c r="J42" s="63" t="str">
        <f t="shared" si="3"/>
        <v/>
      </c>
      <c r="K42" s="15" t="str">
        <f t="shared" si="4"/>
        <v/>
      </c>
    </row>
    <row r="43" spans="3:11" x14ac:dyDescent="0.2">
      <c r="C43" s="61" t="str">
        <f t="shared" si="0"/>
        <v/>
      </c>
      <c r="D43" s="61" t="str">
        <f t="shared" si="1"/>
        <v/>
      </c>
      <c r="E43" s="59"/>
      <c r="F43" s="59" t="str">
        <f>IF(E43="", "", VLOOKUP(E43, 'Team List'!$D:$E, 2, FALSE))</f>
        <v/>
      </c>
      <c r="G43" s="59" t="str">
        <f>IF(E43="", "", VLOOKUP(E43, 'Team List'!$D:$F, 3, FALSE))</f>
        <v/>
      </c>
      <c r="H43" s="60"/>
      <c r="I43" s="63" t="str">
        <f t="shared" si="2"/>
        <v/>
      </c>
      <c r="J43" s="63" t="str">
        <f t="shared" si="3"/>
        <v/>
      </c>
      <c r="K43" s="15" t="str">
        <f t="shared" si="4"/>
        <v/>
      </c>
    </row>
    <row r="44" spans="3:11" x14ac:dyDescent="0.2">
      <c r="C44" s="61" t="str">
        <f t="shared" si="0"/>
        <v/>
      </c>
      <c r="D44" s="61" t="str">
        <f t="shared" si="1"/>
        <v/>
      </c>
      <c r="E44" s="59"/>
      <c r="F44" s="59" t="str">
        <f>IF(E44="", "", VLOOKUP(E44, 'Team List'!$D:$E, 2, FALSE))</f>
        <v/>
      </c>
      <c r="G44" s="59" t="str">
        <f>IF(E44="", "", VLOOKUP(E44, 'Team List'!$D:$F, 3, FALSE))</f>
        <v/>
      </c>
      <c r="H44" s="60"/>
      <c r="I44" s="63" t="str">
        <f t="shared" si="2"/>
        <v/>
      </c>
      <c r="J44" s="63" t="str">
        <f t="shared" si="3"/>
        <v/>
      </c>
      <c r="K44" s="15" t="str">
        <f t="shared" si="4"/>
        <v/>
      </c>
    </row>
    <row r="45" spans="3:11" x14ac:dyDescent="0.2">
      <c r="C45" s="61" t="str">
        <f t="shared" si="0"/>
        <v/>
      </c>
      <c r="D45" s="61" t="str">
        <f t="shared" si="1"/>
        <v/>
      </c>
      <c r="E45" s="59"/>
      <c r="F45" s="59" t="str">
        <f>IF(E45="", "", VLOOKUP(E45, 'Team List'!$D:$E, 2, FALSE))</f>
        <v/>
      </c>
      <c r="G45" s="59" t="str">
        <f>IF(E45="", "", VLOOKUP(E45, 'Team List'!$D:$F, 3, FALSE))</f>
        <v/>
      </c>
      <c r="H45" s="60"/>
      <c r="I45" s="63" t="str">
        <f t="shared" si="2"/>
        <v/>
      </c>
      <c r="J45" s="63" t="str">
        <f t="shared" si="3"/>
        <v/>
      </c>
      <c r="K45" s="15" t="str">
        <f t="shared" si="4"/>
        <v/>
      </c>
    </row>
    <row r="46" spans="3:11" x14ac:dyDescent="0.2">
      <c r="C46" s="61" t="str">
        <f t="shared" si="0"/>
        <v/>
      </c>
      <c r="D46" s="61" t="str">
        <f t="shared" si="1"/>
        <v/>
      </c>
      <c r="E46" s="59"/>
      <c r="F46" s="59" t="str">
        <f>IF(E46="", "", VLOOKUP(E46, 'Team List'!$D:$E, 2, FALSE))</f>
        <v/>
      </c>
      <c r="G46" s="59" t="str">
        <f>IF(E46="", "", VLOOKUP(E46, 'Team List'!$D:$F, 3, FALSE))</f>
        <v/>
      </c>
      <c r="H46" s="60"/>
      <c r="I46" s="63" t="str">
        <f t="shared" si="2"/>
        <v/>
      </c>
      <c r="J46" s="63" t="str">
        <f t="shared" si="3"/>
        <v/>
      </c>
      <c r="K46" s="15" t="str">
        <f t="shared" si="4"/>
        <v/>
      </c>
    </row>
    <row r="47" spans="3:11" x14ac:dyDescent="0.2">
      <c r="C47" s="61" t="str">
        <f t="shared" si="0"/>
        <v/>
      </c>
      <c r="D47" s="61" t="str">
        <f t="shared" si="1"/>
        <v/>
      </c>
      <c r="E47" s="59"/>
      <c r="F47" s="59" t="str">
        <f>IF(E47="", "", VLOOKUP(E47, 'Team List'!$D:$E, 2, FALSE))</f>
        <v/>
      </c>
      <c r="G47" s="59" t="str">
        <f>IF(E47="", "", VLOOKUP(E47, 'Team List'!$D:$F, 3, FALSE))</f>
        <v/>
      </c>
      <c r="H47" s="60"/>
      <c r="I47" s="63" t="str">
        <f t="shared" si="2"/>
        <v/>
      </c>
      <c r="J47" s="63" t="str">
        <f t="shared" si="3"/>
        <v/>
      </c>
      <c r="K47" s="15" t="str">
        <f t="shared" si="4"/>
        <v/>
      </c>
    </row>
    <row r="48" spans="3:11" x14ac:dyDescent="0.2">
      <c r="C48" s="61" t="str">
        <f t="shared" si="0"/>
        <v/>
      </c>
      <c r="D48" s="61" t="str">
        <f t="shared" si="1"/>
        <v/>
      </c>
      <c r="E48" s="59"/>
      <c r="F48" s="59" t="str">
        <f>IF(E48="", "", VLOOKUP(E48, 'Team List'!$D:$E, 2, FALSE))</f>
        <v/>
      </c>
      <c r="G48" s="59" t="str">
        <f>IF(E48="", "", VLOOKUP(E48, 'Team List'!$D:$F, 3, FALSE))</f>
        <v/>
      </c>
      <c r="H48" s="60"/>
      <c r="I48" s="63" t="str">
        <f t="shared" si="2"/>
        <v/>
      </c>
      <c r="J48" s="63" t="str">
        <f t="shared" si="3"/>
        <v/>
      </c>
      <c r="K48" s="15" t="str">
        <f t="shared" si="4"/>
        <v/>
      </c>
    </row>
    <row r="49" spans="3:12" x14ac:dyDescent="0.2">
      <c r="C49" s="61" t="str">
        <f t="shared" si="0"/>
        <v/>
      </c>
      <c r="D49" s="61" t="str">
        <f t="shared" si="1"/>
        <v/>
      </c>
      <c r="E49" s="59"/>
      <c r="F49" s="59" t="str">
        <f>IF(E49="", "", VLOOKUP(E49, 'Team List'!$D:$E, 2, FALSE))</f>
        <v/>
      </c>
      <c r="G49" s="59" t="str">
        <f>IF(E49="", "", VLOOKUP(E49, 'Team List'!$D:$F, 3, FALSE))</f>
        <v/>
      </c>
      <c r="H49" s="60"/>
      <c r="I49" s="63" t="str">
        <f t="shared" si="2"/>
        <v/>
      </c>
      <c r="J49" s="63" t="str">
        <f t="shared" si="3"/>
        <v/>
      </c>
      <c r="K49" s="15" t="str">
        <f t="shared" si="4"/>
        <v/>
      </c>
    </row>
    <row r="50" spans="3:12" ht="14.25" x14ac:dyDescent="0.2">
      <c r="C50" s="3"/>
      <c r="D50" s="3"/>
      <c r="E50" s="3"/>
      <c r="F50" s="3"/>
      <c r="G50" s="3"/>
      <c r="H50" s="30"/>
      <c r="I50" s="30"/>
      <c r="J50" s="30"/>
      <c r="K50" s="16"/>
      <c r="L50" s="3"/>
    </row>
    <row r="51" spans="3:12" ht="14.25" x14ac:dyDescent="0.2">
      <c r="C51" s="119" t="s">
        <v>5</v>
      </c>
      <c r="D51" s="119"/>
      <c r="E51" s="119"/>
      <c r="F51" s="119"/>
      <c r="G51" s="119"/>
      <c r="H51" s="119"/>
      <c r="I51" s="119"/>
      <c r="J51" s="119"/>
      <c r="K51" s="119"/>
      <c r="L51" s="3"/>
    </row>
    <row r="52" spans="3:12" ht="14.25" x14ac:dyDescent="0.2">
      <c r="C52" s="3"/>
      <c r="D52" s="3"/>
      <c r="E52" s="3"/>
      <c r="F52" s="3"/>
      <c r="G52" s="3"/>
      <c r="H52" s="31"/>
      <c r="I52" s="31"/>
      <c r="J52" s="31"/>
      <c r="K52" s="16"/>
      <c r="L52" s="3"/>
    </row>
    <row r="53" spans="3:12" ht="14.25" x14ac:dyDescent="0.2">
      <c r="C53" s="3"/>
      <c r="D53" s="3"/>
      <c r="E53" s="3"/>
      <c r="F53" s="3"/>
      <c r="G53" s="3"/>
      <c r="H53" s="32"/>
      <c r="I53" s="32"/>
      <c r="J53" s="32"/>
      <c r="K53" s="16"/>
      <c r="L53" s="3"/>
    </row>
    <row r="54" spans="3:12" ht="14.25" x14ac:dyDescent="0.2">
      <c r="C54" s="2"/>
      <c r="D54" s="2"/>
      <c r="E54" s="2"/>
      <c r="F54" s="2"/>
      <c r="G54" s="2"/>
      <c r="H54" s="31"/>
      <c r="I54" s="31"/>
      <c r="J54" s="31"/>
      <c r="K54" s="16"/>
      <c r="L54" s="3"/>
    </row>
    <row r="55" spans="3:12" ht="14.25" x14ac:dyDescent="0.2">
      <c r="C55" s="2"/>
      <c r="D55" s="2"/>
      <c r="E55" s="2"/>
      <c r="F55" s="2"/>
      <c r="G55" s="2"/>
      <c r="H55" s="32"/>
      <c r="I55" s="32"/>
      <c r="J55" s="32"/>
      <c r="K55" s="16"/>
      <c r="L55" s="3"/>
    </row>
    <row r="56" spans="3:12" ht="14.25" x14ac:dyDescent="0.2">
      <c r="C56" s="3"/>
      <c r="D56" s="3"/>
      <c r="E56" s="3"/>
      <c r="F56" s="3"/>
      <c r="G56" s="3"/>
      <c r="H56" s="31"/>
      <c r="I56" s="31"/>
      <c r="J56" s="31"/>
      <c r="K56" s="16"/>
      <c r="L56" s="3"/>
    </row>
    <row r="57" spans="3:12" ht="14.25" x14ac:dyDescent="0.2">
      <c r="C57" s="3"/>
      <c r="D57" s="3"/>
      <c r="E57" s="3"/>
      <c r="F57" s="3"/>
      <c r="G57" s="3"/>
      <c r="H57" s="32"/>
      <c r="I57" s="32"/>
      <c r="J57" s="32"/>
      <c r="K57" s="16"/>
      <c r="L57" s="3"/>
    </row>
    <row r="58" spans="3:12" ht="14.25" x14ac:dyDescent="0.2">
      <c r="L58" s="3"/>
    </row>
    <row r="59" spans="3:12" ht="14.25" x14ac:dyDescent="0.2">
      <c r="C59" s="3"/>
      <c r="D59" s="3"/>
      <c r="E59" s="3"/>
      <c r="F59" s="3"/>
      <c r="G59" s="3"/>
      <c r="H59" s="30"/>
      <c r="I59" s="30"/>
      <c r="J59" s="30"/>
      <c r="K59" s="16"/>
      <c r="L59" s="3"/>
    </row>
    <row r="60" spans="3:12" x14ac:dyDescent="0.2">
      <c r="C60" s="2"/>
      <c r="D60" s="2"/>
      <c r="E60" s="2"/>
      <c r="F60" s="2"/>
      <c r="G60" s="2"/>
      <c r="H60" s="31"/>
      <c r="I60" s="31"/>
      <c r="J60" s="31"/>
      <c r="K60" s="9"/>
    </row>
    <row r="64" spans="3:12" x14ac:dyDescent="0.2">
      <c r="H64"/>
      <c r="I64"/>
      <c r="J64"/>
      <c r="K64"/>
    </row>
    <row r="65" spans="8:11" x14ac:dyDescent="0.2">
      <c r="H65"/>
      <c r="I65"/>
      <c r="J65"/>
      <c r="K65"/>
    </row>
    <row r="66" spans="8:11" x14ac:dyDescent="0.2">
      <c r="H66"/>
      <c r="I66"/>
      <c r="J66"/>
      <c r="K66"/>
    </row>
    <row r="67" spans="8:11" x14ac:dyDescent="0.2">
      <c r="H67"/>
      <c r="I67"/>
      <c r="J67"/>
      <c r="K67"/>
    </row>
    <row r="68" spans="8:11" x14ac:dyDescent="0.2">
      <c r="H68"/>
      <c r="I68"/>
      <c r="J68"/>
      <c r="K68"/>
    </row>
    <row r="69" spans="8:11" x14ac:dyDescent="0.2">
      <c r="H69"/>
      <c r="I69"/>
      <c r="J69"/>
      <c r="K69"/>
    </row>
  </sheetData>
  <protectedRanges>
    <protectedRange sqref="H5:J5" name="Sort_2"/>
    <protectedRange sqref="E6:E199 E1:E5" name="Number_2"/>
    <protectedRange sqref="H6:J199 H1:J5" name="Time_2"/>
  </protectedRanges>
  <autoFilter ref="C5:K49">
    <sortState ref="C6:K49">
      <sortCondition ref="H5:H49"/>
    </sortState>
  </autoFilter>
  <mergeCells count="2">
    <mergeCell ref="C51:K51"/>
    <mergeCell ref="C2:K3"/>
  </mergeCells>
  <conditionalFormatting sqref="E6:E48">
    <cfRule type="containsText" dxfId="30" priority="1" operator="containsText" text="Individual">
      <formula>NOT(ISERROR(SEARCH("Individual",E6)))</formula>
    </cfRule>
    <cfRule type="cellIs" dxfId="29" priority="2" operator="equal">
      <formula>"Individual"</formula>
    </cfRule>
  </conditionalFormatting>
  <pageMargins left="0.75" right="0.75" top="1" bottom="1" header="0.5" footer="0.5"/>
  <pageSetup orientation="portrait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L70"/>
  <sheetViews>
    <sheetView zoomScaleNormal="100" workbookViewId="0">
      <selection activeCell="C5" sqref="C5:K5"/>
    </sheetView>
  </sheetViews>
  <sheetFormatPr defaultRowHeight="12.75" x14ac:dyDescent="0.2"/>
  <cols>
    <col min="2" max="2" width="3.28515625" customWidth="1"/>
    <col min="4" max="4" width="9.140625" hidden="1" customWidth="1"/>
    <col min="6" max="7" width="25.42578125" customWidth="1"/>
    <col min="8" max="8" width="12" style="27" customWidth="1"/>
    <col min="9" max="10" width="12" style="27" hidden="1" customWidth="1"/>
    <col min="11" max="11" width="9.140625" style="7"/>
  </cols>
  <sheetData>
    <row r="2" spans="3:11" ht="12.75" customHeight="1" x14ac:dyDescent="0.2">
      <c r="C2" s="120" t="s">
        <v>38</v>
      </c>
      <c r="D2" s="120"/>
      <c r="E2" s="120"/>
      <c r="F2" s="120"/>
      <c r="G2" s="120"/>
      <c r="H2" s="120"/>
      <c r="I2" s="120"/>
      <c r="J2" s="120"/>
      <c r="K2" s="120"/>
    </row>
    <row r="3" spans="3:11" ht="12.75" customHeight="1" x14ac:dyDescent="0.2">
      <c r="C3" s="120"/>
      <c r="D3" s="120"/>
      <c r="E3" s="120"/>
      <c r="F3" s="120"/>
      <c r="G3" s="120"/>
      <c r="H3" s="120"/>
      <c r="I3" s="120"/>
      <c r="J3" s="120"/>
      <c r="K3" s="120"/>
    </row>
    <row r="4" spans="3:11" ht="13.5" thickBot="1" x14ac:dyDescent="0.25"/>
    <row r="5" spans="3:11" x14ac:dyDescent="0.2">
      <c r="C5" s="4" t="s">
        <v>2</v>
      </c>
      <c r="D5" s="51" t="s">
        <v>2</v>
      </c>
      <c r="E5" s="5" t="s">
        <v>26</v>
      </c>
      <c r="F5" s="5" t="s">
        <v>0</v>
      </c>
      <c r="G5" s="5" t="s">
        <v>1</v>
      </c>
      <c r="H5" s="28" t="s">
        <v>3</v>
      </c>
      <c r="I5" s="62" t="s">
        <v>3</v>
      </c>
      <c r="J5" s="62" t="s">
        <v>3</v>
      </c>
      <c r="K5" s="6" t="s">
        <v>4</v>
      </c>
    </row>
    <row r="6" spans="3:11" x14ac:dyDescent="0.2">
      <c r="C6" s="61">
        <f t="shared" ref="C6:C50" si="0">IF(H6="","",IF(G6="FLORIDA CLUB SWIMMING","",RANK(I6,$I$6:$I$50,1)))</f>
        <v>1</v>
      </c>
      <c r="D6" s="61">
        <f t="shared" ref="D6:D50" si="1">IF(J6="","", RANK($J6,$J$6:$J$50,1))</f>
        <v>1</v>
      </c>
      <c r="E6" s="59">
        <v>112</v>
      </c>
      <c r="F6" s="59" t="str">
        <f>IF(E6="", "", VLOOKUP(E6, 'Team List'!$A:$B, 2, FALSE))</f>
        <v>Michael Burke</v>
      </c>
      <c r="G6" s="59" t="str">
        <f>IF(E6="", "", VLOOKUP(E6, 'Team List'!$A:$C, 3, FALSE))</f>
        <v>FLORIDA RUNNING CLUB</v>
      </c>
      <c r="H6" s="60">
        <v>2.9952546296296294E-3</v>
      </c>
      <c r="I6" s="63">
        <f t="shared" ref="I6:I50" si="2">IF(G6="FLORIDA CLUB SWIMMING", "", IF(H6="", "", H6))</f>
        <v>2.9952546296296294E-3</v>
      </c>
      <c r="J6" s="63">
        <f t="shared" ref="J6:J50" si="3">IF($G6="FLORIDA CLUB SWIMMING", "", IF($G6="INDIVIDUAL", "", IF(H6="", "", H6)))</f>
        <v>2.9952546296296294E-3</v>
      </c>
      <c r="K6" s="15">
        <f t="shared" ref="K6:K50" si="4">IF(D6="","",IF(D6=1,6,IF(D6=2,4,IF(D6=3,3,IF(D6=4,2,IF(D6=5,1,""))))))</f>
        <v>6</v>
      </c>
    </row>
    <row r="7" spans="3:11" x14ac:dyDescent="0.2">
      <c r="C7" s="61">
        <f t="shared" si="0"/>
        <v>2</v>
      </c>
      <c r="D7" s="61">
        <f t="shared" si="1"/>
        <v>2</v>
      </c>
      <c r="E7" s="59">
        <v>21</v>
      </c>
      <c r="F7" s="59" t="str">
        <f>IF(E7="", "", VLOOKUP(E7, 'Team List'!$A:$B, 2, FALSE))</f>
        <v>Ray Spradlin</v>
      </c>
      <c r="G7" s="59" t="str">
        <f>IF(E7="", "", VLOOKUP(E7, 'Team List'!$A:$C, 3, FALSE))</f>
        <v>FLORIDA RUNNING CLUB</v>
      </c>
      <c r="H7" s="60">
        <v>3.0278935185185183E-3</v>
      </c>
      <c r="I7" s="63">
        <f t="shared" si="2"/>
        <v>3.0278935185185183E-3</v>
      </c>
      <c r="J7" s="63">
        <f t="shared" si="3"/>
        <v>3.0278935185185183E-3</v>
      </c>
      <c r="K7" s="15">
        <f t="shared" si="4"/>
        <v>4</v>
      </c>
    </row>
    <row r="8" spans="3:11" x14ac:dyDescent="0.2">
      <c r="C8" s="61">
        <f t="shared" si="0"/>
        <v>3</v>
      </c>
      <c r="D8" s="61" t="str">
        <f t="shared" si="1"/>
        <v/>
      </c>
      <c r="E8" s="59">
        <v>224</v>
      </c>
      <c r="F8" s="59" t="str">
        <f>IF(E8="", "", VLOOKUP(E8, 'Team List'!$A:$B, 2, FALSE))</f>
        <v>Mark Benjamin</v>
      </c>
      <c r="G8" s="59" t="str">
        <f>IF(E8="", "", VLOOKUP(E8, 'Team List'!$A:$C, 3, FALSE))</f>
        <v>INDIVIDUAL</v>
      </c>
      <c r="H8" s="60">
        <v>3.0394675925925923E-3</v>
      </c>
      <c r="I8" s="63">
        <f t="shared" si="2"/>
        <v>3.0394675925925923E-3</v>
      </c>
      <c r="J8" s="63" t="str">
        <f t="shared" si="3"/>
        <v/>
      </c>
      <c r="K8" s="15" t="str">
        <f t="shared" si="4"/>
        <v/>
      </c>
    </row>
    <row r="9" spans="3:11" x14ac:dyDescent="0.2">
      <c r="C9" s="61">
        <f t="shared" si="0"/>
        <v>4</v>
      </c>
      <c r="D9" s="61">
        <f t="shared" si="1"/>
        <v>3</v>
      </c>
      <c r="E9" s="59">
        <v>52</v>
      </c>
      <c r="F9" s="59" t="str">
        <f>IF(E9="", "", VLOOKUP(E9, 'Team List'!$A:$B, 2, FALSE))</f>
        <v>Patrick Maher</v>
      </c>
      <c r="G9" s="59" t="str">
        <f>IF(E9="", "", VLOOKUP(E9, 'Team List'!$A:$C, 3, FALSE))</f>
        <v>SIGMA CHI</v>
      </c>
      <c r="H9" s="60">
        <v>3.0613425925925925E-3</v>
      </c>
      <c r="I9" s="63">
        <f t="shared" si="2"/>
        <v>3.0613425925925925E-3</v>
      </c>
      <c r="J9" s="63">
        <f t="shared" si="3"/>
        <v>3.0613425925925925E-3</v>
      </c>
      <c r="K9" s="15">
        <f t="shared" si="4"/>
        <v>3</v>
      </c>
    </row>
    <row r="10" spans="3:11" x14ac:dyDescent="0.2">
      <c r="C10" s="61">
        <f t="shared" si="0"/>
        <v>5</v>
      </c>
      <c r="D10" s="61">
        <f t="shared" si="1"/>
        <v>4</v>
      </c>
      <c r="E10" s="59">
        <v>72</v>
      </c>
      <c r="F10" s="59" t="str">
        <f>IF(E10="", "", VLOOKUP(E10, 'Team List'!$A:$B, 2, FALSE))</f>
        <v>Mathew Gluck</v>
      </c>
      <c r="G10" s="59" t="str">
        <f>IF(E10="", "", VLOOKUP(E10, 'Team List'!$A:$C, 3, FALSE))</f>
        <v>TRIGATORS</v>
      </c>
      <c r="H10" s="60">
        <v>3.0635416666666671E-3</v>
      </c>
      <c r="I10" s="63">
        <f t="shared" si="2"/>
        <v>3.0635416666666671E-3</v>
      </c>
      <c r="J10" s="63">
        <f t="shared" si="3"/>
        <v>3.0635416666666671E-3</v>
      </c>
      <c r="K10" s="15">
        <f t="shared" si="4"/>
        <v>2</v>
      </c>
    </row>
    <row r="11" spans="3:11" x14ac:dyDescent="0.2">
      <c r="C11" s="61">
        <f t="shared" si="0"/>
        <v>6</v>
      </c>
      <c r="D11" s="61">
        <f t="shared" si="1"/>
        <v>5</v>
      </c>
      <c r="E11" s="59">
        <v>71</v>
      </c>
      <c r="F11" s="59" t="str">
        <f>IF(E11="", "", VLOOKUP(E11, 'Team List'!$A:$B, 2, FALSE))</f>
        <v>Luke Jeske</v>
      </c>
      <c r="G11" s="59" t="str">
        <f>IF(E11="", "", VLOOKUP(E11, 'Team List'!$A:$C, 3, FALSE))</f>
        <v>TRIGATORS</v>
      </c>
      <c r="H11" s="60">
        <v>3.0905092592592594E-3</v>
      </c>
      <c r="I11" s="63">
        <f t="shared" si="2"/>
        <v>3.0905092592592594E-3</v>
      </c>
      <c r="J11" s="63">
        <f t="shared" si="3"/>
        <v>3.0905092592592594E-3</v>
      </c>
      <c r="K11" s="15">
        <f t="shared" si="4"/>
        <v>1</v>
      </c>
    </row>
    <row r="12" spans="3:11" x14ac:dyDescent="0.2">
      <c r="C12" s="61">
        <f t="shared" si="0"/>
        <v>7</v>
      </c>
      <c r="D12" s="61">
        <f t="shared" si="1"/>
        <v>6</v>
      </c>
      <c r="E12" s="59">
        <v>66</v>
      </c>
      <c r="F12" s="59" t="str">
        <f>IF(E12="", "", VLOOKUP(E12, 'Team List'!$A:$B, 2, FALSE))</f>
        <v>Clayton Cozzan</v>
      </c>
      <c r="G12" s="59" t="str">
        <f>IF(E12="", "", VLOOKUP(E12, 'Team List'!$A:$C, 3, FALSE))</f>
        <v>TRIGATORS</v>
      </c>
      <c r="H12" s="60">
        <v>3.2335648148148145E-3</v>
      </c>
      <c r="I12" s="63">
        <f t="shared" si="2"/>
        <v>3.2335648148148145E-3</v>
      </c>
      <c r="J12" s="63">
        <f t="shared" si="3"/>
        <v>3.2335648148148145E-3</v>
      </c>
      <c r="K12" s="15" t="str">
        <f t="shared" si="4"/>
        <v/>
      </c>
    </row>
    <row r="13" spans="3:11" x14ac:dyDescent="0.2">
      <c r="C13" s="61">
        <f t="shared" si="0"/>
        <v>8</v>
      </c>
      <c r="D13" s="61">
        <f t="shared" si="1"/>
        <v>7</v>
      </c>
      <c r="E13" s="59">
        <v>10</v>
      </c>
      <c r="F13" s="59" t="str">
        <f>IF(E13="", "", VLOOKUP(E13, 'Team List'!$A:$B, 2, FALSE))</f>
        <v>Harold Wheeler</v>
      </c>
      <c r="G13" s="59" t="str">
        <f>IF(E13="", "", VLOOKUP(E13, 'Team List'!$A:$C, 3, FALSE))</f>
        <v>BETA THETA PI</v>
      </c>
      <c r="H13" s="60">
        <v>3.3798611111111113E-3</v>
      </c>
      <c r="I13" s="63">
        <f t="shared" si="2"/>
        <v>3.3798611111111113E-3</v>
      </c>
      <c r="J13" s="63">
        <f t="shared" si="3"/>
        <v>3.3798611111111113E-3</v>
      </c>
      <c r="K13" s="15" t="str">
        <f t="shared" si="4"/>
        <v/>
      </c>
    </row>
    <row r="14" spans="3:11" x14ac:dyDescent="0.2">
      <c r="C14" s="61">
        <f t="shared" si="0"/>
        <v>9</v>
      </c>
      <c r="D14" s="61" t="str">
        <f t="shared" si="1"/>
        <v/>
      </c>
      <c r="E14" s="59">
        <v>210</v>
      </c>
      <c r="F14" s="59" t="str">
        <f>IF(E14="", "", VLOOKUP(E14, 'Team List'!$A:$B, 2, FALSE))</f>
        <v>Justin Thompson</v>
      </c>
      <c r="G14" s="59" t="str">
        <f>IF(E14="", "", VLOOKUP(E14, 'Team List'!$A:$C, 3, FALSE))</f>
        <v>INDIVIDUAL</v>
      </c>
      <c r="H14" s="60">
        <v>3.4144675925925922E-3</v>
      </c>
      <c r="I14" s="63">
        <f t="shared" si="2"/>
        <v>3.4144675925925922E-3</v>
      </c>
      <c r="J14" s="63" t="str">
        <f t="shared" si="3"/>
        <v/>
      </c>
      <c r="K14" s="15" t="str">
        <f t="shared" si="4"/>
        <v/>
      </c>
    </row>
    <row r="15" spans="3:11" x14ac:dyDescent="0.2">
      <c r="C15" s="61">
        <f t="shared" si="0"/>
        <v>10</v>
      </c>
      <c r="D15" s="61" t="str">
        <f t="shared" si="1"/>
        <v/>
      </c>
      <c r="E15" s="59">
        <v>221</v>
      </c>
      <c r="F15" s="59" t="str">
        <f>IF(E15="", "", VLOOKUP(E15, 'Team List'!$A:$B, 2, FALSE))</f>
        <v>Eric Snyder</v>
      </c>
      <c r="G15" s="59" t="str">
        <f>IF(E15="", "", VLOOKUP(E15, 'Team List'!$A:$C, 3, FALSE))</f>
        <v>INDIVIDUAL</v>
      </c>
      <c r="H15" s="60">
        <v>3.4446759259259257E-3</v>
      </c>
      <c r="I15" s="63">
        <f t="shared" si="2"/>
        <v>3.4446759259259257E-3</v>
      </c>
      <c r="J15" s="63" t="str">
        <f t="shared" si="3"/>
        <v/>
      </c>
      <c r="K15" s="15" t="str">
        <f t="shared" si="4"/>
        <v/>
      </c>
    </row>
    <row r="16" spans="3:11" x14ac:dyDescent="0.2">
      <c r="C16" s="61">
        <f t="shared" si="0"/>
        <v>11</v>
      </c>
      <c r="D16" s="61" t="str">
        <f t="shared" si="1"/>
        <v/>
      </c>
      <c r="E16" s="59">
        <v>211</v>
      </c>
      <c r="F16" s="59" t="str">
        <f>IF(E16="", "", VLOOKUP(E16, 'Team List'!$A:$B, 2, FALSE))</f>
        <v>Justin Runac</v>
      </c>
      <c r="G16" s="59" t="str">
        <f>IF(E16="", "", VLOOKUP(E16, 'Team List'!$A:$C, 3, FALSE))</f>
        <v>INDIVIDUAL</v>
      </c>
      <c r="H16" s="60">
        <v>3.4658564814814817E-3</v>
      </c>
      <c r="I16" s="63">
        <f t="shared" si="2"/>
        <v>3.4658564814814817E-3</v>
      </c>
      <c r="J16" s="63" t="str">
        <f t="shared" si="3"/>
        <v/>
      </c>
      <c r="K16" s="15" t="str">
        <f t="shared" si="4"/>
        <v/>
      </c>
    </row>
    <row r="17" spans="3:11" x14ac:dyDescent="0.2">
      <c r="C17" s="61">
        <f t="shared" si="0"/>
        <v>12</v>
      </c>
      <c r="D17" s="61" t="str">
        <f t="shared" si="1"/>
        <v/>
      </c>
      <c r="E17" s="59">
        <v>225</v>
      </c>
      <c r="F17" s="59" t="str">
        <f>IF(E17="", "", VLOOKUP(E17, 'Team List'!$A:$B, 2, FALSE))</f>
        <v>Diego Guerra-Arroyo</v>
      </c>
      <c r="G17" s="59" t="str">
        <f>IF(E17="", "", VLOOKUP(E17, 'Team List'!$A:$C, 3, FALSE))</f>
        <v>INDIVIDUAL</v>
      </c>
      <c r="H17" s="60">
        <v>3.4678240740740741E-3</v>
      </c>
      <c r="I17" s="63">
        <f t="shared" si="2"/>
        <v>3.4678240740740741E-3</v>
      </c>
      <c r="J17" s="63" t="str">
        <f t="shared" si="3"/>
        <v/>
      </c>
      <c r="K17" s="15" t="str">
        <f t="shared" si="4"/>
        <v/>
      </c>
    </row>
    <row r="18" spans="3:11" x14ac:dyDescent="0.2">
      <c r="C18" s="61">
        <f t="shared" si="0"/>
        <v>13</v>
      </c>
      <c r="D18" s="61">
        <f t="shared" si="1"/>
        <v>8</v>
      </c>
      <c r="E18" s="59">
        <v>37</v>
      </c>
      <c r="F18" s="59" t="str">
        <f>IF(E18="", "", VLOOKUP(E18, 'Team List'!$A:$B, 2, FALSE))</f>
        <v>Stephen Schwartz</v>
      </c>
      <c r="G18" s="59" t="str">
        <f>IF(E18="", "", VLOOKUP(E18, 'Team List'!$A:$C, 3, FALSE))</f>
        <v>PHI KAPPA TAU</v>
      </c>
      <c r="H18" s="60">
        <v>3.4912037037037034E-3</v>
      </c>
      <c r="I18" s="63">
        <f t="shared" si="2"/>
        <v>3.4912037037037034E-3</v>
      </c>
      <c r="J18" s="63">
        <f t="shared" si="3"/>
        <v>3.4912037037037034E-3</v>
      </c>
      <c r="K18" s="15" t="str">
        <f t="shared" si="4"/>
        <v/>
      </c>
    </row>
    <row r="19" spans="3:11" x14ac:dyDescent="0.2">
      <c r="C19" s="61">
        <f t="shared" si="0"/>
        <v>14</v>
      </c>
      <c r="D19" s="61">
        <f t="shared" si="1"/>
        <v>9</v>
      </c>
      <c r="E19" s="59">
        <v>40</v>
      </c>
      <c r="F19" s="59" t="str">
        <f>IF(E19="", "", VLOOKUP(E19, 'Team List'!$A:$B, 2, FALSE))</f>
        <v>Daniel Ziebelman</v>
      </c>
      <c r="G19" s="59" t="str">
        <f>IF(E19="", "", VLOOKUP(E19, 'Team List'!$A:$C, 3, FALSE))</f>
        <v>PI KAPPA ALPHA</v>
      </c>
      <c r="H19" s="60">
        <v>3.6438657407407409E-3</v>
      </c>
      <c r="I19" s="63">
        <f t="shared" si="2"/>
        <v>3.6438657407407409E-3</v>
      </c>
      <c r="J19" s="63">
        <f t="shared" si="3"/>
        <v>3.6438657407407409E-3</v>
      </c>
      <c r="K19" s="15" t="str">
        <f t="shared" si="4"/>
        <v/>
      </c>
    </row>
    <row r="20" spans="3:11" x14ac:dyDescent="0.2">
      <c r="C20" s="61">
        <f t="shared" si="0"/>
        <v>15</v>
      </c>
      <c r="D20" s="61">
        <f t="shared" si="1"/>
        <v>10</v>
      </c>
      <c r="E20" s="59">
        <v>107</v>
      </c>
      <c r="F20" s="59" t="str">
        <f>IF(E20="", "", VLOOKUP(E20, 'Team List'!$A:$B, 2, FALSE))</f>
        <v>Adam Gerstenfeld</v>
      </c>
      <c r="G20" s="59" t="str">
        <f>IF(E20="", "", VLOOKUP(E20, 'Team List'!$A:$C, 3, FALSE))</f>
        <v>WHITE LIGHTNING</v>
      </c>
      <c r="H20" s="60">
        <v>3.7362268518518517E-3</v>
      </c>
      <c r="I20" s="63">
        <f t="shared" si="2"/>
        <v>3.7362268518518517E-3</v>
      </c>
      <c r="J20" s="63">
        <f t="shared" si="3"/>
        <v>3.7362268518518517E-3</v>
      </c>
      <c r="K20" s="15" t="str">
        <f t="shared" si="4"/>
        <v/>
      </c>
    </row>
    <row r="21" spans="3:11" x14ac:dyDescent="0.2">
      <c r="C21" s="61">
        <f t="shared" si="0"/>
        <v>16</v>
      </c>
      <c r="D21" s="61">
        <f t="shared" si="1"/>
        <v>11</v>
      </c>
      <c r="E21" s="59">
        <v>49</v>
      </c>
      <c r="F21" s="59" t="str">
        <f>IF(E21="", "", VLOOKUP(E21, 'Team List'!$A:$B, 2, FALSE))</f>
        <v>Lucas Pegg</v>
      </c>
      <c r="G21" s="59" t="str">
        <f>IF(E21="", "", VLOOKUP(E21, 'Team List'!$A:$C, 3, FALSE))</f>
        <v>SIGMA CHI</v>
      </c>
      <c r="H21" s="60">
        <v>3.7739583333333336E-3</v>
      </c>
      <c r="I21" s="63">
        <f t="shared" si="2"/>
        <v>3.7739583333333336E-3</v>
      </c>
      <c r="J21" s="63">
        <f t="shared" si="3"/>
        <v>3.7739583333333336E-3</v>
      </c>
      <c r="K21" s="15" t="str">
        <f t="shared" si="4"/>
        <v/>
      </c>
    </row>
    <row r="22" spans="3:11" x14ac:dyDescent="0.2">
      <c r="C22" s="61">
        <f t="shared" si="0"/>
        <v>17</v>
      </c>
      <c r="D22" s="61">
        <f t="shared" si="1"/>
        <v>12</v>
      </c>
      <c r="E22" s="59">
        <v>102</v>
      </c>
      <c r="F22" s="59" t="str">
        <f>IF(E22="", "", VLOOKUP(E22, 'Team List'!$A:$B, 2, FALSE))</f>
        <v>Matthew Dillon</v>
      </c>
      <c r="G22" s="59" t="str">
        <f>IF(E22="", "", VLOOKUP(E22, 'Team List'!$A:$C, 3, FALSE))</f>
        <v>PHI DELT</v>
      </c>
      <c r="H22" s="60">
        <v>3.8244212962962962E-3</v>
      </c>
      <c r="I22" s="63">
        <f t="shared" si="2"/>
        <v>3.8244212962962962E-3</v>
      </c>
      <c r="J22" s="63">
        <f t="shared" si="3"/>
        <v>3.8244212962962962E-3</v>
      </c>
      <c r="K22" s="15" t="str">
        <f t="shared" si="4"/>
        <v/>
      </c>
    </row>
    <row r="23" spans="3:11" x14ac:dyDescent="0.2">
      <c r="C23" s="61">
        <f t="shared" si="0"/>
        <v>18</v>
      </c>
      <c r="D23" s="61">
        <f t="shared" si="1"/>
        <v>13</v>
      </c>
      <c r="E23" s="59">
        <v>91</v>
      </c>
      <c r="F23" s="59" t="str">
        <f>IF(E23="", "", VLOOKUP(E23, 'Team List'!$A:$B, 2, FALSE))</f>
        <v>James Risberg</v>
      </c>
      <c r="G23" s="59" t="str">
        <f>IF(E23="", "", VLOOKUP(E23, 'Team List'!$A:$C, 3, FALSE))</f>
        <v>ZETA BETA TAU</v>
      </c>
      <c r="H23" s="60">
        <v>3.8469907407407411E-3</v>
      </c>
      <c r="I23" s="63">
        <f t="shared" si="2"/>
        <v>3.8469907407407411E-3</v>
      </c>
      <c r="J23" s="63">
        <f t="shared" si="3"/>
        <v>3.8469907407407411E-3</v>
      </c>
      <c r="K23" s="15" t="str">
        <f t="shared" si="4"/>
        <v/>
      </c>
    </row>
    <row r="24" spans="3:11" x14ac:dyDescent="0.2">
      <c r="C24" s="61">
        <f t="shared" si="0"/>
        <v>19</v>
      </c>
      <c r="D24" s="61">
        <f t="shared" si="1"/>
        <v>14</v>
      </c>
      <c r="E24" s="59">
        <v>4</v>
      </c>
      <c r="F24" s="59" t="str">
        <f>IF(E24="", "", VLOOKUP(E24, 'Team List'!$A:$B, 2, FALSE))</f>
        <v>Blake Myer</v>
      </c>
      <c r="G24" s="59" t="str">
        <f>IF(E24="", "", VLOOKUP(E24, 'Team List'!$A:$C, 3, FALSE))</f>
        <v>BETA THETA PI</v>
      </c>
      <c r="H24" s="60">
        <v>3.9256944444444443E-3</v>
      </c>
      <c r="I24" s="63">
        <f t="shared" si="2"/>
        <v>3.9256944444444443E-3</v>
      </c>
      <c r="J24" s="63">
        <f t="shared" si="3"/>
        <v>3.9256944444444443E-3</v>
      </c>
      <c r="K24" s="15" t="str">
        <f t="shared" si="4"/>
        <v/>
      </c>
    </row>
    <row r="25" spans="3:11" x14ac:dyDescent="0.2">
      <c r="C25" s="61">
        <f t="shared" si="0"/>
        <v>20</v>
      </c>
      <c r="D25" s="61">
        <f t="shared" si="1"/>
        <v>15</v>
      </c>
      <c r="E25" s="59">
        <v>30</v>
      </c>
      <c r="F25" s="59" t="str">
        <f>IF(E25="", "", VLOOKUP(E25, 'Team List'!$A:$B, 2, FALSE))</f>
        <v>Nathan Gore</v>
      </c>
      <c r="G25" s="59" t="str">
        <f>IF(E25="", "", VLOOKUP(E25, 'Team List'!$A:$C, 3, FALSE))</f>
        <v>PHI KAPPA TAU</v>
      </c>
      <c r="H25" s="60">
        <v>5.0402777777777781E-3</v>
      </c>
      <c r="I25" s="63">
        <f t="shared" si="2"/>
        <v>5.0402777777777781E-3</v>
      </c>
      <c r="J25" s="63">
        <f t="shared" si="3"/>
        <v>5.0402777777777781E-3</v>
      </c>
      <c r="K25" s="15" t="str">
        <f t="shared" si="4"/>
        <v/>
      </c>
    </row>
    <row r="26" spans="3:11" x14ac:dyDescent="0.2">
      <c r="C26" s="61" t="str">
        <f t="shared" si="0"/>
        <v/>
      </c>
      <c r="D26" s="61" t="str">
        <f t="shared" si="1"/>
        <v/>
      </c>
      <c r="E26" s="59">
        <v>111</v>
      </c>
      <c r="F26" s="59" t="str">
        <f>IF(E26="", "", VLOOKUP(E26, 'Team List'!$A:$B, 2, FALSE))</f>
        <v>Michael High</v>
      </c>
      <c r="G26" s="59" t="str">
        <f>IF(E26="", "", VLOOKUP(E26, 'Team List'!$A:$C, 3, FALSE))</f>
        <v>PHI DELT</v>
      </c>
      <c r="H26" s="60"/>
      <c r="I26" s="63" t="str">
        <f t="shared" si="2"/>
        <v/>
      </c>
      <c r="J26" s="63" t="str">
        <f t="shared" si="3"/>
        <v/>
      </c>
      <c r="K26" s="15" t="str">
        <f t="shared" si="4"/>
        <v/>
      </c>
    </row>
    <row r="27" spans="3:11" x14ac:dyDescent="0.2">
      <c r="C27" s="61" t="str">
        <f t="shared" si="0"/>
        <v/>
      </c>
      <c r="D27" s="61" t="str">
        <f t="shared" si="1"/>
        <v/>
      </c>
      <c r="E27" s="59"/>
      <c r="F27" s="59" t="str">
        <f>IF(E27="", "", VLOOKUP(E27, 'Team List'!$A:$B, 2, FALSE))</f>
        <v/>
      </c>
      <c r="G27" s="59" t="str">
        <f>IF(E27="", "", VLOOKUP(E27, 'Team List'!$A:$C, 3, FALSE))</f>
        <v/>
      </c>
      <c r="H27" s="60"/>
      <c r="I27" s="63" t="str">
        <f t="shared" si="2"/>
        <v/>
      </c>
      <c r="J27" s="63" t="str">
        <f t="shared" si="3"/>
        <v/>
      </c>
      <c r="K27" s="15" t="str">
        <f t="shared" si="4"/>
        <v/>
      </c>
    </row>
    <row r="28" spans="3:11" x14ac:dyDescent="0.2">
      <c r="C28" s="61" t="str">
        <f t="shared" si="0"/>
        <v/>
      </c>
      <c r="D28" s="61" t="str">
        <f t="shared" si="1"/>
        <v/>
      </c>
      <c r="E28" s="59"/>
      <c r="F28" s="59" t="str">
        <f>IF(E28="", "", VLOOKUP(E28, 'Team List'!$A:$B, 2, FALSE))</f>
        <v/>
      </c>
      <c r="G28" s="59" t="str">
        <f>IF(E28="", "", VLOOKUP(E28, 'Team List'!$A:$C, 3, FALSE))</f>
        <v/>
      </c>
      <c r="H28" s="60"/>
      <c r="I28" s="63" t="str">
        <f t="shared" si="2"/>
        <v/>
      </c>
      <c r="J28" s="63" t="str">
        <f t="shared" si="3"/>
        <v/>
      </c>
      <c r="K28" s="15" t="str">
        <f t="shared" si="4"/>
        <v/>
      </c>
    </row>
    <row r="29" spans="3:11" x14ac:dyDescent="0.2">
      <c r="C29" s="61" t="str">
        <f t="shared" si="0"/>
        <v/>
      </c>
      <c r="D29" s="61" t="str">
        <f t="shared" si="1"/>
        <v/>
      </c>
      <c r="E29" s="59"/>
      <c r="F29" s="59" t="str">
        <f>IF(E29="", "", VLOOKUP(E29, 'Team List'!$A:$B, 2, FALSE))</f>
        <v/>
      </c>
      <c r="G29" s="59" t="str">
        <f>IF(E29="", "", VLOOKUP(E29, 'Team List'!$A:$C, 3, FALSE))</f>
        <v/>
      </c>
      <c r="H29" s="60"/>
      <c r="I29" s="63" t="str">
        <f t="shared" si="2"/>
        <v/>
      </c>
      <c r="J29" s="63" t="str">
        <f t="shared" si="3"/>
        <v/>
      </c>
      <c r="K29" s="15" t="str">
        <f t="shared" si="4"/>
        <v/>
      </c>
    </row>
    <row r="30" spans="3:11" x14ac:dyDescent="0.2">
      <c r="C30" s="61" t="str">
        <f t="shared" si="0"/>
        <v/>
      </c>
      <c r="D30" s="61" t="str">
        <f t="shared" si="1"/>
        <v/>
      </c>
      <c r="E30" s="59"/>
      <c r="F30" s="59" t="str">
        <f>IF(E30="", "", VLOOKUP(E30, 'Team List'!$A:$B, 2, FALSE))</f>
        <v/>
      </c>
      <c r="G30" s="59" t="str">
        <f>IF(E30="", "", VLOOKUP(E30, 'Team List'!$A:$C, 3, FALSE))</f>
        <v/>
      </c>
      <c r="H30" s="60"/>
      <c r="I30" s="63" t="str">
        <f t="shared" si="2"/>
        <v/>
      </c>
      <c r="J30" s="63" t="str">
        <f t="shared" si="3"/>
        <v/>
      </c>
      <c r="K30" s="15" t="str">
        <f t="shared" si="4"/>
        <v/>
      </c>
    </row>
    <row r="31" spans="3:11" x14ac:dyDescent="0.2">
      <c r="C31" s="61" t="str">
        <f t="shared" si="0"/>
        <v/>
      </c>
      <c r="D31" s="61" t="str">
        <f t="shared" si="1"/>
        <v/>
      </c>
      <c r="E31" s="59"/>
      <c r="F31" s="59" t="str">
        <f>IF(E31="", "", VLOOKUP(E31, 'Team List'!$A:$B, 2, FALSE))</f>
        <v/>
      </c>
      <c r="G31" s="59" t="str">
        <f>IF(E31="", "", VLOOKUP(E31, 'Team List'!$A:$C, 3, FALSE))</f>
        <v/>
      </c>
      <c r="H31" s="60"/>
      <c r="I31" s="63" t="str">
        <f t="shared" si="2"/>
        <v/>
      </c>
      <c r="J31" s="63" t="str">
        <f t="shared" si="3"/>
        <v/>
      </c>
      <c r="K31" s="15" t="str">
        <f t="shared" si="4"/>
        <v/>
      </c>
    </row>
    <row r="32" spans="3:11" x14ac:dyDescent="0.2">
      <c r="C32" s="61" t="str">
        <f t="shared" si="0"/>
        <v/>
      </c>
      <c r="D32" s="61" t="str">
        <f t="shared" si="1"/>
        <v/>
      </c>
      <c r="E32" s="59"/>
      <c r="F32" s="59" t="str">
        <f>IF(E32="", "", VLOOKUP(E32, 'Team List'!$A:$B, 2, FALSE))</f>
        <v/>
      </c>
      <c r="G32" s="59" t="str">
        <f>IF(E32="", "", VLOOKUP(E32, 'Team List'!$A:$C, 3, FALSE))</f>
        <v/>
      </c>
      <c r="H32" s="60"/>
      <c r="I32" s="63" t="str">
        <f t="shared" si="2"/>
        <v/>
      </c>
      <c r="J32" s="63" t="str">
        <f t="shared" si="3"/>
        <v/>
      </c>
      <c r="K32" s="15" t="str">
        <f t="shared" si="4"/>
        <v/>
      </c>
    </row>
    <row r="33" spans="3:11" x14ac:dyDescent="0.2">
      <c r="C33" s="61" t="str">
        <f t="shared" si="0"/>
        <v/>
      </c>
      <c r="D33" s="61" t="str">
        <f t="shared" si="1"/>
        <v/>
      </c>
      <c r="E33" s="59"/>
      <c r="F33" s="59" t="str">
        <f>IF(E33="", "", VLOOKUP(E33, 'Team List'!$A:$B, 2, FALSE))</f>
        <v/>
      </c>
      <c r="G33" s="59" t="str">
        <f>IF(E33="", "", VLOOKUP(E33, 'Team List'!$A:$C, 3, FALSE))</f>
        <v/>
      </c>
      <c r="H33" s="60"/>
      <c r="I33" s="63" t="str">
        <f t="shared" si="2"/>
        <v/>
      </c>
      <c r="J33" s="63" t="str">
        <f t="shared" si="3"/>
        <v/>
      </c>
      <c r="K33" s="15" t="str">
        <f t="shared" si="4"/>
        <v/>
      </c>
    </row>
    <row r="34" spans="3:11" x14ac:dyDescent="0.2">
      <c r="C34" s="61" t="str">
        <f t="shared" si="0"/>
        <v/>
      </c>
      <c r="D34" s="61" t="str">
        <f t="shared" si="1"/>
        <v/>
      </c>
      <c r="E34" s="59"/>
      <c r="F34" s="59" t="str">
        <f>IF(E34="", "", VLOOKUP(E34, 'Team List'!$A:$B, 2, FALSE))</f>
        <v/>
      </c>
      <c r="G34" s="59" t="str">
        <f>IF(E34="", "", VLOOKUP(E34, 'Team List'!$A:$C, 3, FALSE))</f>
        <v/>
      </c>
      <c r="H34" s="60"/>
      <c r="I34" s="63" t="str">
        <f t="shared" si="2"/>
        <v/>
      </c>
      <c r="J34" s="63" t="str">
        <f t="shared" si="3"/>
        <v/>
      </c>
      <c r="K34" s="15" t="str">
        <f t="shared" si="4"/>
        <v/>
      </c>
    </row>
    <row r="35" spans="3:11" x14ac:dyDescent="0.2">
      <c r="C35" s="61" t="str">
        <f t="shared" si="0"/>
        <v/>
      </c>
      <c r="D35" s="61" t="str">
        <f t="shared" si="1"/>
        <v/>
      </c>
      <c r="E35" s="59"/>
      <c r="F35" s="59" t="str">
        <f>IF(E35="", "", VLOOKUP(E35, 'Team List'!$A:$B, 2, FALSE))</f>
        <v/>
      </c>
      <c r="G35" s="59" t="str">
        <f>IF(E35="", "", VLOOKUP(E35, 'Team List'!$A:$C, 3, FALSE))</f>
        <v/>
      </c>
      <c r="H35" s="60"/>
      <c r="I35" s="63" t="str">
        <f t="shared" si="2"/>
        <v/>
      </c>
      <c r="J35" s="63" t="str">
        <f t="shared" si="3"/>
        <v/>
      </c>
      <c r="K35" s="15" t="str">
        <f t="shared" si="4"/>
        <v/>
      </c>
    </row>
    <row r="36" spans="3:11" x14ac:dyDescent="0.2">
      <c r="C36" s="61" t="str">
        <f t="shared" si="0"/>
        <v/>
      </c>
      <c r="D36" s="61" t="str">
        <f t="shared" si="1"/>
        <v/>
      </c>
      <c r="E36" s="59"/>
      <c r="F36" s="59" t="str">
        <f>IF(E36="", "", VLOOKUP(E36, 'Team List'!$A:$B, 2, FALSE))</f>
        <v/>
      </c>
      <c r="G36" s="59" t="str">
        <f>IF(E36="", "", VLOOKUP(E36, 'Team List'!$A:$C, 3, FALSE))</f>
        <v/>
      </c>
      <c r="H36" s="60"/>
      <c r="I36" s="63" t="str">
        <f t="shared" si="2"/>
        <v/>
      </c>
      <c r="J36" s="63" t="str">
        <f t="shared" si="3"/>
        <v/>
      </c>
      <c r="K36" s="15" t="str">
        <f t="shared" si="4"/>
        <v/>
      </c>
    </row>
    <row r="37" spans="3:11" x14ac:dyDescent="0.2">
      <c r="C37" s="61" t="str">
        <f t="shared" si="0"/>
        <v/>
      </c>
      <c r="D37" s="61" t="str">
        <f t="shared" si="1"/>
        <v/>
      </c>
      <c r="E37" s="59"/>
      <c r="F37" s="59" t="str">
        <f>IF(E37="", "", VLOOKUP(E37, 'Team List'!$A:$B, 2, FALSE))</f>
        <v/>
      </c>
      <c r="G37" s="59" t="str">
        <f>IF(E37="", "", VLOOKUP(E37, 'Team List'!$A:$C, 3, FALSE))</f>
        <v/>
      </c>
      <c r="H37" s="60"/>
      <c r="I37" s="63" t="str">
        <f t="shared" si="2"/>
        <v/>
      </c>
      <c r="J37" s="63" t="str">
        <f t="shared" si="3"/>
        <v/>
      </c>
      <c r="K37" s="15" t="str">
        <f t="shared" si="4"/>
        <v/>
      </c>
    </row>
    <row r="38" spans="3:11" x14ac:dyDescent="0.2">
      <c r="C38" s="61" t="str">
        <f t="shared" si="0"/>
        <v/>
      </c>
      <c r="D38" s="61" t="str">
        <f t="shared" si="1"/>
        <v/>
      </c>
      <c r="E38" s="59"/>
      <c r="F38" s="59" t="str">
        <f>IF(E38="", "", VLOOKUP(E38, 'Team List'!$A:$B, 2, FALSE))</f>
        <v/>
      </c>
      <c r="G38" s="59" t="str">
        <f>IF(E38="", "", VLOOKUP(E38, 'Team List'!$A:$C, 3, FALSE))</f>
        <v/>
      </c>
      <c r="H38" s="60"/>
      <c r="I38" s="63" t="str">
        <f t="shared" si="2"/>
        <v/>
      </c>
      <c r="J38" s="63" t="str">
        <f t="shared" si="3"/>
        <v/>
      </c>
      <c r="K38" s="15" t="str">
        <f t="shared" si="4"/>
        <v/>
      </c>
    </row>
    <row r="39" spans="3:11" x14ac:dyDescent="0.2">
      <c r="C39" s="61" t="str">
        <f t="shared" si="0"/>
        <v/>
      </c>
      <c r="D39" s="61" t="str">
        <f t="shared" si="1"/>
        <v/>
      </c>
      <c r="E39" s="59"/>
      <c r="F39" s="59" t="str">
        <f>IF(E39="", "", VLOOKUP(E39, 'Team List'!$A:$B, 2, FALSE))</f>
        <v/>
      </c>
      <c r="G39" s="59" t="str">
        <f>IF(E39="", "", VLOOKUP(E39, 'Team List'!$A:$C, 3, FALSE))</f>
        <v/>
      </c>
      <c r="H39" s="60"/>
      <c r="I39" s="63" t="str">
        <f t="shared" si="2"/>
        <v/>
      </c>
      <c r="J39" s="63" t="str">
        <f t="shared" si="3"/>
        <v/>
      </c>
      <c r="K39" s="15" t="str">
        <f t="shared" si="4"/>
        <v/>
      </c>
    </row>
    <row r="40" spans="3:11" x14ac:dyDescent="0.2">
      <c r="C40" s="61" t="str">
        <f t="shared" si="0"/>
        <v/>
      </c>
      <c r="D40" s="61" t="str">
        <f t="shared" si="1"/>
        <v/>
      </c>
      <c r="E40" s="59"/>
      <c r="F40" s="59" t="str">
        <f>IF(E40="", "", VLOOKUP(E40, 'Team List'!$A:$B, 2, FALSE))</f>
        <v/>
      </c>
      <c r="G40" s="59" t="str">
        <f>IF(E40="", "", VLOOKUP(E40, 'Team List'!$A:$C, 3, FALSE))</f>
        <v/>
      </c>
      <c r="H40" s="60"/>
      <c r="I40" s="63" t="str">
        <f t="shared" si="2"/>
        <v/>
      </c>
      <c r="J40" s="63" t="str">
        <f t="shared" si="3"/>
        <v/>
      </c>
      <c r="K40" s="15" t="str">
        <f t="shared" si="4"/>
        <v/>
      </c>
    </row>
    <row r="41" spans="3:11" x14ac:dyDescent="0.2">
      <c r="C41" s="61" t="str">
        <f t="shared" si="0"/>
        <v/>
      </c>
      <c r="D41" s="61" t="str">
        <f t="shared" si="1"/>
        <v/>
      </c>
      <c r="E41" s="59"/>
      <c r="F41" s="59" t="str">
        <f>IF(E41="", "", VLOOKUP(E41, 'Team List'!$A:$B, 2, FALSE))</f>
        <v/>
      </c>
      <c r="G41" s="59" t="str">
        <f>IF(E41="", "", VLOOKUP(E41, 'Team List'!$A:$C, 3, FALSE))</f>
        <v/>
      </c>
      <c r="H41" s="60"/>
      <c r="I41" s="63" t="str">
        <f t="shared" si="2"/>
        <v/>
      </c>
      <c r="J41" s="63" t="str">
        <f t="shared" si="3"/>
        <v/>
      </c>
      <c r="K41" s="15" t="str">
        <f t="shared" si="4"/>
        <v/>
      </c>
    </row>
    <row r="42" spans="3:11" x14ac:dyDescent="0.2">
      <c r="C42" s="61" t="str">
        <f t="shared" si="0"/>
        <v/>
      </c>
      <c r="D42" s="61" t="str">
        <f t="shared" si="1"/>
        <v/>
      </c>
      <c r="E42" s="59"/>
      <c r="F42" s="59" t="str">
        <f>IF(E42="", "", VLOOKUP(E42, 'Team List'!$A:$B, 2, FALSE))</f>
        <v/>
      </c>
      <c r="G42" s="59" t="str">
        <f>IF(E42="", "", VLOOKUP(E42, 'Team List'!$A:$C, 3, FALSE))</f>
        <v/>
      </c>
      <c r="H42" s="60"/>
      <c r="I42" s="63" t="str">
        <f t="shared" si="2"/>
        <v/>
      </c>
      <c r="J42" s="63" t="str">
        <f t="shared" si="3"/>
        <v/>
      </c>
      <c r="K42" s="15" t="str">
        <f t="shared" si="4"/>
        <v/>
      </c>
    </row>
    <row r="43" spans="3:11" x14ac:dyDescent="0.2">
      <c r="C43" s="61" t="str">
        <f t="shared" si="0"/>
        <v/>
      </c>
      <c r="D43" s="61" t="str">
        <f t="shared" si="1"/>
        <v/>
      </c>
      <c r="E43" s="59"/>
      <c r="F43" s="59" t="str">
        <f>IF(E43="", "", VLOOKUP(E43, 'Team List'!$A:$B, 2, FALSE))</f>
        <v/>
      </c>
      <c r="G43" s="59" t="str">
        <f>IF(E43="", "", VLOOKUP(E43, 'Team List'!$A:$C, 3, FALSE))</f>
        <v/>
      </c>
      <c r="H43" s="60"/>
      <c r="I43" s="63" t="str">
        <f t="shared" si="2"/>
        <v/>
      </c>
      <c r="J43" s="63" t="str">
        <f t="shared" si="3"/>
        <v/>
      </c>
      <c r="K43" s="15" t="str">
        <f t="shared" si="4"/>
        <v/>
      </c>
    </row>
    <row r="44" spans="3:11" x14ac:dyDescent="0.2">
      <c r="C44" s="61" t="str">
        <f t="shared" si="0"/>
        <v/>
      </c>
      <c r="D44" s="61" t="str">
        <f t="shared" si="1"/>
        <v/>
      </c>
      <c r="E44" s="59"/>
      <c r="F44" s="59" t="str">
        <f>IF(E44="", "", VLOOKUP(E44, 'Team List'!$A:$B, 2, FALSE))</f>
        <v/>
      </c>
      <c r="G44" s="59" t="str">
        <f>IF(E44="", "", VLOOKUP(E44, 'Team List'!$A:$C, 3, FALSE))</f>
        <v/>
      </c>
      <c r="H44" s="60"/>
      <c r="I44" s="63" t="str">
        <f t="shared" si="2"/>
        <v/>
      </c>
      <c r="J44" s="63" t="str">
        <f t="shared" si="3"/>
        <v/>
      </c>
      <c r="K44" s="15" t="str">
        <f t="shared" si="4"/>
        <v/>
      </c>
    </row>
    <row r="45" spans="3:11" x14ac:dyDescent="0.2">
      <c r="C45" s="61" t="str">
        <f t="shared" si="0"/>
        <v/>
      </c>
      <c r="D45" s="61" t="str">
        <f t="shared" si="1"/>
        <v/>
      </c>
      <c r="E45" s="59"/>
      <c r="F45" s="59" t="str">
        <f>IF(E45="", "", VLOOKUP(E45, 'Team List'!$A:$B, 2, FALSE))</f>
        <v/>
      </c>
      <c r="G45" s="59" t="str">
        <f>IF(E45="", "", VLOOKUP(E45, 'Team List'!$A:$C, 3, FALSE))</f>
        <v/>
      </c>
      <c r="H45" s="60"/>
      <c r="I45" s="63" t="str">
        <f t="shared" si="2"/>
        <v/>
      </c>
      <c r="J45" s="63" t="str">
        <f t="shared" si="3"/>
        <v/>
      </c>
      <c r="K45" s="15" t="str">
        <f t="shared" si="4"/>
        <v/>
      </c>
    </row>
    <row r="46" spans="3:11" x14ac:dyDescent="0.2">
      <c r="C46" s="61" t="str">
        <f t="shared" si="0"/>
        <v/>
      </c>
      <c r="D46" s="61" t="str">
        <f t="shared" si="1"/>
        <v/>
      </c>
      <c r="E46" s="59"/>
      <c r="F46" s="59" t="str">
        <f>IF(E46="", "", VLOOKUP(E46, 'Team List'!$A:$B, 2, FALSE))</f>
        <v/>
      </c>
      <c r="G46" s="59" t="str">
        <f>IF(E46="", "", VLOOKUP(E46, 'Team List'!$A:$C, 3, FALSE))</f>
        <v/>
      </c>
      <c r="H46" s="60"/>
      <c r="I46" s="63" t="str">
        <f t="shared" si="2"/>
        <v/>
      </c>
      <c r="J46" s="63" t="str">
        <f t="shared" si="3"/>
        <v/>
      </c>
      <c r="K46" s="15" t="str">
        <f t="shared" si="4"/>
        <v/>
      </c>
    </row>
    <row r="47" spans="3:11" x14ac:dyDescent="0.2">
      <c r="C47" s="61" t="str">
        <f t="shared" si="0"/>
        <v/>
      </c>
      <c r="D47" s="61" t="str">
        <f t="shared" si="1"/>
        <v/>
      </c>
      <c r="E47" s="59"/>
      <c r="F47" s="59" t="str">
        <f>IF(E47="", "", VLOOKUP(E47, 'Team List'!$A:$B, 2, FALSE))</f>
        <v/>
      </c>
      <c r="G47" s="59" t="str">
        <f>IF(E47="", "", VLOOKUP(E47, 'Team List'!$A:$C, 3, FALSE))</f>
        <v/>
      </c>
      <c r="H47" s="60"/>
      <c r="I47" s="63" t="str">
        <f t="shared" si="2"/>
        <v/>
      </c>
      <c r="J47" s="63" t="str">
        <f t="shared" si="3"/>
        <v/>
      </c>
      <c r="K47" s="15" t="str">
        <f t="shared" si="4"/>
        <v/>
      </c>
    </row>
    <row r="48" spans="3:11" x14ac:dyDescent="0.2">
      <c r="C48" s="61" t="str">
        <f t="shared" si="0"/>
        <v/>
      </c>
      <c r="D48" s="61" t="str">
        <f t="shared" si="1"/>
        <v/>
      </c>
      <c r="E48" s="59"/>
      <c r="F48" s="59" t="str">
        <f>IF(E48="", "", VLOOKUP(E48, 'Team List'!$A:$B, 2, FALSE))</f>
        <v/>
      </c>
      <c r="G48" s="59" t="str">
        <f>IF(E48="", "", VLOOKUP(E48, 'Team List'!$A:$C, 3, FALSE))</f>
        <v/>
      </c>
      <c r="H48" s="60"/>
      <c r="I48" s="63" t="str">
        <f t="shared" si="2"/>
        <v/>
      </c>
      <c r="J48" s="63" t="str">
        <f t="shared" si="3"/>
        <v/>
      </c>
      <c r="K48" s="15" t="str">
        <f t="shared" si="4"/>
        <v/>
      </c>
    </row>
    <row r="49" spans="3:12" x14ac:dyDescent="0.2">
      <c r="C49" s="61" t="str">
        <f t="shared" si="0"/>
        <v/>
      </c>
      <c r="D49" s="61" t="str">
        <f t="shared" si="1"/>
        <v/>
      </c>
      <c r="E49" s="59"/>
      <c r="F49" s="59" t="str">
        <f>IF(E49="", "", VLOOKUP(E49, 'Team List'!$A:$B, 2, FALSE))</f>
        <v/>
      </c>
      <c r="G49" s="59" t="str">
        <f>IF(E49="", "", VLOOKUP(E49, 'Team List'!$A:$C, 3, FALSE))</f>
        <v/>
      </c>
      <c r="H49" s="60"/>
      <c r="I49" s="63" t="str">
        <f t="shared" si="2"/>
        <v/>
      </c>
      <c r="J49" s="63" t="str">
        <f t="shared" si="3"/>
        <v/>
      </c>
      <c r="K49" s="15" t="str">
        <f t="shared" si="4"/>
        <v/>
      </c>
    </row>
    <row r="50" spans="3:12" x14ac:dyDescent="0.2">
      <c r="C50" s="61" t="str">
        <f t="shared" si="0"/>
        <v/>
      </c>
      <c r="D50" s="61" t="str">
        <f t="shared" si="1"/>
        <v/>
      </c>
      <c r="E50" s="59"/>
      <c r="F50" s="59" t="str">
        <f>IF(E50="", "", VLOOKUP(E50, 'Team List'!$A:$B, 2, FALSE))</f>
        <v/>
      </c>
      <c r="G50" s="59" t="str">
        <f>IF(E50="", "", VLOOKUP(E50, 'Team List'!$A:$C, 3, FALSE))</f>
        <v/>
      </c>
      <c r="H50" s="60"/>
      <c r="I50" s="63" t="str">
        <f t="shared" si="2"/>
        <v/>
      </c>
      <c r="J50" s="63" t="str">
        <f t="shared" si="3"/>
        <v/>
      </c>
      <c r="K50" s="15" t="str">
        <f t="shared" si="4"/>
        <v/>
      </c>
    </row>
    <row r="51" spans="3:12" ht="14.25" x14ac:dyDescent="0.2">
      <c r="C51" s="3"/>
      <c r="D51" s="3"/>
      <c r="E51" s="3"/>
      <c r="F51" s="3"/>
      <c r="G51" s="3"/>
      <c r="H51" s="30"/>
      <c r="I51" s="30"/>
      <c r="J51" s="30"/>
      <c r="K51" s="16"/>
      <c r="L51" s="3"/>
    </row>
    <row r="52" spans="3:12" ht="14.25" x14ac:dyDescent="0.2">
      <c r="C52" s="119" t="s">
        <v>5</v>
      </c>
      <c r="D52" s="119"/>
      <c r="E52" s="119"/>
      <c r="F52" s="119"/>
      <c r="G52" s="119"/>
      <c r="H52" s="119"/>
      <c r="I52" s="119"/>
      <c r="J52" s="119"/>
      <c r="K52" s="119"/>
      <c r="L52" s="3"/>
    </row>
    <row r="53" spans="3:12" ht="14.25" x14ac:dyDescent="0.2">
      <c r="C53" s="3"/>
      <c r="D53" s="3"/>
      <c r="E53" s="3"/>
      <c r="F53" s="3"/>
      <c r="G53" s="3"/>
      <c r="H53" s="31"/>
      <c r="I53" s="31"/>
      <c r="J53" s="31"/>
      <c r="K53" s="16"/>
      <c r="L53" s="3"/>
    </row>
    <row r="54" spans="3:12" ht="14.25" x14ac:dyDescent="0.2">
      <c r="C54" s="3"/>
      <c r="D54" s="3"/>
      <c r="E54" s="3"/>
      <c r="F54" s="3"/>
      <c r="G54" s="3"/>
      <c r="H54" s="32"/>
      <c r="I54" s="32"/>
      <c r="J54" s="32"/>
      <c r="K54" s="16"/>
      <c r="L54" s="3"/>
    </row>
    <row r="55" spans="3:12" ht="14.25" x14ac:dyDescent="0.2">
      <c r="C55" s="2"/>
      <c r="D55" s="2"/>
      <c r="E55" s="2"/>
      <c r="F55" s="2"/>
      <c r="G55" s="2"/>
      <c r="H55" s="31"/>
      <c r="I55" s="31"/>
      <c r="J55" s="31"/>
      <c r="K55" s="16"/>
      <c r="L55" s="3"/>
    </row>
    <row r="56" spans="3:12" ht="14.25" x14ac:dyDescent="0.2">
      <c r="C56" s="2"/>
      <c r="D56" s="2"/>
      <c r="E56" s="2"/>
      <c r="F56" s="2"/>
      <c r="G56" s="2"/>
      <c r="H56" s="32"/>
      <c r="I56" s="32"/>
      <c r="J56" s="32"/>
      <c r="K56" s="16"/>
      <c r="L56" s="3"/>
    </row>
    <row r="57" spans="3:12" ht="14.25" x14ac:dyDescent="0.2">
      <c r="C57" s="3"/>
      <c r="D57" s="3"/>
      <c r="E57" s="3"/>
      <c r="F57" s="3"/>
      <c r="G57" s="3"/>
      <c r="H57" s="31"/>
      <c r="I57" s="31"/>
      <c r="J57" s="31"/>
      <c r="K57" s="16"/>
      <c r="L57" s="3"/>
    </row>
    <row r="58" spans="3:12" ht="14.25" x14ac:dyDescent="0.2">
      <c r="C58" s="3"/>
      <c r="D58" s="3"/>
      <c r="E58" s="3"/>
      <c r="F58" s="3"/>
      <c r="G58" s="3"/>
      <c r="H58" s="32"/>
      <c r="I58" s="32"/>
      <c r="J58" s="32"/>
      <c r="K58" s="16"/>
      <c r="L58" s="3"/>
    </row>
    <row r="59" spans="3:12" ht="14.25" x14ac:dyDescent="0.2">
      <c r="L59" s="3"/>
    </row>
    <row r="60" spans="3:12" ht="14.25" x14ac:dyDescent="0.2">
      <c r="C60" s="3"/>
      <c r="D60" s="3"/>
      <c r="E60" s="3"/>
      <c r="F60" s="3"/>
      <c r="G60" s="3"/>
      <c r="H60" s="30"/>
      <c r="I60" s="30"/>
      <c r="J60" s="30"/>
      <c r="K60" s="16"/>
      <c r="L60" s="3"/>
    </row>
    <row r="61" spans="3:12" x14ac:dyDescent="0.2">
      <c r="C61" s="2"/>
      <c r="D61" s="2"/>
      <c r="E61" s="2"/>
      <c r="F61" s="2"/>
      <c r="G61" s="2"/>
      <c r="H61" s="31"/>
      <c r="I61" s="31"/>
      <c r="J61" s="31"/>
      <c r="K61" s="89"/>
    </row>
    <row r="65" spans="8:11" x14ac:dyDescent="0.2">
      <c r="H65"/>
      <c r="I65"/>
      <c r="J65"/>
      <c r="K65"/>
    </row>
    <row r="66" spans="8:11" x14ac:dyDescent="0.2">
      <c r="H66"/>
      <c r="I66"/>
      <c r="J66"/>
      <c r="K66"/>
    </row>
    <row r="67" spans="8:11" x14ac:dyDescent="0.2">
      <c r="H67"/>
      <c r="I67"/>
      <c r="J67"/>
      <c r="K67"/>
    </row>
    <row r="68" spans="8:11" x14ac:dyDescent="0.2">
      <c r="H68"/>
      <c r="I68"/>
      <c r="J68"/>
      <c r="K68"/>
    </row>
    <row r="69" spans="8:11" x14ac:dyDescent="0.2">
      <c r="H69"/>
      <c r="I69"/>
      <c r="J69"/>
      <c r="K69"/>
    </row>
    <row r="70" spans="8:11" x14ac:dyDescent="0.2">
      <c r="H70"/>
      <c r="I70"/>
      <c r="J70"/>
      <c r="K70"/>
    </row>
  </sheetData>
  <protectedRanges>
    <protectedRange sqref="H5:J5" name="Sort_1"/>
    <protectedRange sqref="E1:E200" name="Number_1"/>
    <protectedRange sqref="H1:J200" name="Time_1"/>
  </protectedRanges>
  <autoFilter ref="C5:K5">
    <sortState ref="C6:K50">
      <sortCondition ref="H5"/>
    </sortState>
  </autoFilter>
  <mergeCells count="2">
    <mergeCell ref="C2:K3"/>
    <mergeCell ref="C52:K52"/>
  </mergeCells>
  <conditionalFormatting sqref="E6:E50">
    <cfRule type="containsText" dxfId="28" priority="1" operator="containsText" text="Individual">
      <formula>NOT(ISERROR(SEARCH("Individual",E6)))</formula>
    </cfRule>
    <cfRule type="containsText" dxfId="27" priority="2" operator="containsText" text="Individual">
      <formula>NOT(ISERROR(SEARCH("Individual",E6)))</formula>
    </cfRule>
  </conditionalFormatting>
  <pageMargins left="0.75" right="0.75" top="1" bottom="1" header="0.5" footer="0.5"/>
  <pageSetup scale="8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L69"/>
  <sheetViews>
    <sheetView topLeftCell="A2" zoomScaleNormal="100" workbookViewId="0">
      <selection activeCell="M39" sqref="M39"/>
    </sheetView>
  </sheetViews>
  <sheetFormatPr defaultRowHeight="12.75" x14ac:dyDescent="0.2"/>
  <cols>
    <col min="2" max="2" width="3.28515625" customWidth="1"/>
    <col min="4" max="4" width="9.140625" hidden="1" customWidth="1"/>
    <col min="6" max="7" width="25.42578125" customWidth="1"/>
    <col min="8" max="8" width="12" style="27" customWidth="1"/>
    <col min="9" max="10" width="12" style="27" hidden="1" customWidth="1"/>
    <col min="11" max="11" width="9.140625" style="7"/>
  </cols>
  <sheetData>
    <row r="2" spans="3:11" ht="12.75" customHeight="1" x14ac:dyDescent="0.2">
      <c r="C2" s="120" t="s">
        <v>39</v>
      </c>
      <c r="D2" s="120"/>
      <c r="E2" s="120"/>
      <c r="F2" s="120"/>
      <c r="G2" s="120"/>
      <c r="H2" s="120"/>
      <c r="I2" s="120"/>
      <c r="J2" s="120"/>
      <c r="K2" s="120"/>
    </row>
    <row r="3" spans="3:11" ht="12.75" customHeight="1" x14ac:dyDescent="0.2">
      <c r="C3" s="120"/>
      <c r="D3" s="120"/>
      <c r="E3" s="120"/>
      <c r="F3" s="120"/>
      <c r="G3" s="120"/>
      <c r="H3" s="120"/>
      <c r="I3" s="120"/>
      <c r="J3" s="120"/>
      <c r="K3" s="120"/>
    </row>
    <row r="4" spans="3:11" ht="13.5" thickBot="1" x14ac:dyDescent="0.25"/>
    <row r="5" spans="3:11" x14ac:dyDescent="0.2">
      <c r="C5" s="4" t="s">
        <v>2</v>
      </c>
      <c r="D5" s="51" t="s">
        <v>2</v>
      </c>
      <c r="E5" s="5" t="s">
        <v>26</v>
      </c>
      <c r="F5" s="5" t="s">
        <v>0</v>
      </c>
      <c r="G5" s="5" t="s">
        <v>1</v>
      </c>
      <c r="H5" s="28" t="s">
        <v>3</v>
      </c>
      <c r="I5" s="62" t="s">
        <v>3</v>
      </c>
      <c r="J5" s="62" t="s">
        <v>3</v>
      </c>
      <c r="K5" s="6" t="s">
        <v>4</v>
      </c>
    </row>
    <row r="6" spans="3:11" x14ac:dyDescent="0.2">
      <c r="C6" s="61">
        <f t="shared" ref="C6:C49" si="0">IF(H6="","",IF(G6="FLORIDA CLUB SWIMMING","",RANK(I6,$I$6:$I$49,1)))</f>
        <v>1</v>
      </c>
      <c r="D6" s="61">
        <f t="shared" ref="D6:D49" si="1">IF(J6="","", RANK($J6,$J$6:$J$49,1))</f>
        <v>1</v>
      </c>
      <c r="E6" s="59">
        <v>335</v>
      </c>
      <c r="F6" s="59" t="str">
        <f>IF(E6="", "", VLOOKUP(E6, 'Team List'!$D:$E, 2, FALSE))</f>
        <v>Abigail Garner</v>
      </c>
      <c r="G6" s="59" t="str">
        <f>IF(E6="", "", VLOOKUP(E6, 'Team List'!$D:$F, 3, FALSE))</f>
        <v>TRI-GATORS</v>
      </c>
      <c r="H6" s="60">
        <v>3.7464120370370372E-3</v>
      </c>
      <c r="I6" s="63">
        <f t="shared" ref="I6:I49" si="2">IF(G6="FLORIDA CLUB SWIMMING", "", IF(H6="", "", H6))</f>
        <v>3.7464120370370372E-3</v>
      </c>
      <c r="J6" s="63">
        <f t="shared" ref="J6:J49" si="3">IF($G6="FLORIDA CLUB SWIMMING", "", IF($G6="INDIVIDUAL", "", IF(H6="", "", H6)))</f>
        <v>3.7464120370370372E-3</v>
      </c>
      <c r="K6" s="15">
        <f t="shared" ref="K6:K49" si="4">IF(D6="","",IF(D6=1,6,IF(D6=2,4,IF(D6=3,3,IF(D6=4,2,IF(D6=5,1,""))))))</f>
        <v>6</v>
      </c>
    </row>
    <row r="7" spans="3:11" x14ac:dyDescent="0.2">
      <c r="C7" s="61">
        <f t="shared" si="0"/>
        <v>2</v>
      </c>
      <c r="D7" s="61">
        <f t="shared" si="1"/>
        <v>2</v>
      </c>
      <c r="E7" s="59">
        <v>337</v>
      </c>
      <c r="F7" s="59" t="str">
        <f>IF(E7="", "", VLOOKUP(E7, 'Team List'!$D:$E, 2, FALSE))</f>
        <v>Diana Nelson</v>
      </c>
      <c r="G7" s="59" t="str">
        <f>IF(E7="", "", VLOOKUP(E7, 'Team List'!$D:$F, 3, FALSE))</f>
        <v>TRI-GATORS</v>
      </c>
      <c r="H7" s="60">
        <v>3.7782407407407413E-3</v>
      </c>
      <c r="I7" s="63">
        <f t="shared" si="2"/>
        <v>3.7782407407407413E-3</v>
      </c>
      <c r="J7" s="63">
        <f t="shared" si="3"/>
        <v>3.7782407407407413E-3</v>
      </c>
      <c r="K7" s="15">
        <f t="shared" si="4"/>
        <v>4</v>
      </c>
    </row>
    <row r="8" spans="3:11" x14ac:dyDescent="0.2">
      <c r="C8" s="61">
        <f t="shared" si="0"/>
        <v>3</v>
      </c>
      <c r="D8" s="61" t="str">
        <f t="shared" si="1"/>
        <v/>
      </c>
      <c r="E8" s="59">
        <v>508</v>
      </c>
      <c r="F8" s="59" t="str">
        <f>IF(E8="", "", VLOOKUP(E8, 'Team List'!$D:$E, 2, FALSE))</f>
        <v>Loren Humphrey</v>
      </c>
      <c r="G8" s="59" t="str">
        <f>IF(E8="", "", VLOOKUP(E8, 'Team List'!$D:$F, 3, FALSE))</f>
        <v>INDIVIDUAL</v>
      </c>
      <c r="H8" s="60">
        <v>4.7603009259259256E-3</v>
      </c>
      <c r="I8" s="63">
        <f t="shared" si="2"/>
        <v>4.7603009259259256E-3</v>
      </c>
      <c r="J8" s="63" t="str">
        <f t="shared" si="3"/>
        <v/>
      </c>
      <c r="K8" s="15" t="str">
        <f t="shared" si="4"/>
        <v/>
      </c>
    </row>
    <row r="9" spans="3:11" x14ac:dyDescent="0.2">
      <c r="C9" s="61">
        <f t="shared" si="0"/>
        <v>4</v>
      </c>
      <c r="D9" s="61">
        <f t="shared" si="1"/>
        <v>3</v>
      </c>
      <c r="E9" s="59">
        <v>323</v>
      </c>
      <c r="F9" s="59" t="str">
        <f>IF(E9="", "", VLOOKUP(E9, 'Team List'!$D:$E, 2, FALSE))</f>
        <v>Rachele Saraga</v>
      </c>
      <c r="G9" s="59" t="str">
        <f>IF(E9="", "", VLOOKUP(E9, 'Team List'!$D:$F, 3, FALSE))</f>
        <v>KAPPA ALPHA THETA</v>
      </c>
      <c r="H9" s="60">
        <v>4.78900462962963E-3</v>
      </c>
      <c r="I9" s="63">
        <f t="shared" si="2"/>
        <v>4.78900462962963E-3</v>
      </c>
      <c r="J9" s="63">
        <f t="shared" si="3"/>
        <v>4.78900462962963E-3</v>
      </c>
      <c r="K9" s="15">
        <f t="shared" si="4"/>
        <v>3</v>
      </c>
    </row>
    <row r="10" spans="3:11" x14ac:dyDescent="0.2">
      <c r="C10" s="61" t="str">
        <f t="shared" si="0"/>
        <v/>
      </c>
      <c r="D10" s="61" t="str">
        <f t="shared" si="1"/>
        <v/>
      </c>
      <c r="E10" s="59"/>
      <c r="F10" s="59" t="str">
        <f>IF(E10="", "", VLOOKUP(E10, 'Team List'!$D:$E, 2, FALSE))</f>
        <v/>
      </c>
      <c r="G10" s="59" t="str">
        <f>IF(E10="", "", VLOOKUP(E10, 'Team List'!$D:$F, 3, FALSE))</f>
        <v/>
      </c>
      <c r="H10" s="60"/>
      <c r="I10" s="63" t="str">
        <f t="shared" si="2"/>
        <v/>
      </c>
      <c r="J10" s="63" t="str">
        <f t="shared" si="3"/>
        <v/>
      </c>
      <c r="K10" s="15" t="str">
        <f t="shared" si="4"/>
        <v/>
      </c>
    </row>
    <row r="11" spans="3:11" x14ac:dyDescent="0.2">
      <c r="C11" s="61" t="str">
        <f t="shared" si="0"/>
        <v/>
      </c>
      <c r="D11" s="61" t="str">
        <f t="shared" si="1"/>
        <v/>
      </c>
      <c r="E11" s="59"/>
      <c r="F11" s="59" t="str">
        <f>IF(E11="", "", VLOOKUP(E11, 'Team List'!$D:$E, 2, FALSE))</f>
        <v/>
      </c>
      <c r="G11" s="59" t="str">
        <f>IF(E11="", "", VLOOKUP(E11, 'Team List'!$D:$F, 3, FALSE))</f>
        <v/>
      </c>
      <c r="H11" s="60"/>
      <c r="I11" s="63" t="str">
        <f t="shared" si="2"/>
        <v/>
      </c>
      <c r="J11" s="63" t="str">
        <f t="shared" si="3"/>
        <v/>
      </c>
      <c r="K11" s="15" t="str">
        <f t="shared" si="4"/>
        <v/>
      </c>
    </row>
    <row r="12" spans="3:11" x14ac:dyDescent="0.2">
      <c r="C12" s="61" t="str">
        <f t="shared" si="0"/>
        <v/>
      </c>
      <c r="D12" s="61" t="str">
        <f t="shared" si="1"/>
        <v/>
      </c>
      <c r="E12" s="59"/>
      <c r="F12" s="59" t="str">
        <f>IF(E12="", "", VLOOKUP(E12, 'Team List'!$D:$E, 2, FALSE))</f>
        <v/>
      </c>
      <c r="G12" s="59" t="str">
        <f>IF(E12="", "", VLOOKUP(E12, 'Team List'!$D:$F, 3, FALSE))</f>
        <v/>
      </c>
      <c r="H12" s="60"/>
      <c r="I12" s="63" t="str">
        <f t="shared" si="2"/>
        <v/>
      </c>
      <c r="J12" s="63" t="str">
        <f t="shared" si="3"/>
        <v/>
      </c>
      <c r="K12" s="15" t="str">
        <f t="shared" si="4"/>
        <v/>
      </c>
    </row>
    <row r="13" spans="3:11" x14ac:dyDescent="0.2">
      <c r="C13" s="61" t="str">
        <f t="shared" si="0"/>
        <v/>
      </c>
      <c r="D13" s="61" t="str">
        <f t="shared" si="1"/>
        <v/>
      </c>
      <c r="E13" s="59"/>
      <c r="F13" s="59" t="str">
        <f>IF(E13="", "", VLOOKUP(E13, 'Team List'!$D:$E, 2, FALSE))</f>
        <v/>
      </c>
      <c r="G13" s="59" t="str">
        <f>IF(E13="", "", VLOOKUP(E13, 'Team List'!$D:$F, 3, FALSE))</f>
        <v/>
      </c>
      <c r="H13" s="60"/>
      <c r="I13" s="63" t="str">
        <f t="shared" si="2"/>
        <v/>
      </c>
      <c r="J13" s="63" t="str">
        <f t="shared" si="3"/>
        <v/>
      </c>
      <c r="K13" s="15" t="str">
        <f t="shared" si="4"/>
        <v/>
      </c>
    </row>
    <row r="14" spans="3:11" x14ac:dyDescent="0.2">
      <c r="C14" s="61" t="str">
        <f t="shared" si="0"/>
        <v/>
      </c>
      <c r="D14" s="61" t="str">
        <f t="shared" si="1"/>
        <v/>
      </c>
      <c r="E14" s="59"/>
      <c r="F14" s="59" t="str">
        <f>IF(E14="", "", VLOOKUP(E14, 'Team List'!$D:$E, 2, FALSE))</f>
        <v/>
      </c>
      <c r="G14" s="59" t="str">
        <f>IF(E14="", "", VLOOKUP(E14, 'Team List'!$D:$F, 3, FALSE))</f>
        <v/>
      </c>
      <c r="H14" s="60"/>
      <c r="I14" s="63" t="str">
        <f t="shared" si="2"/>
        <v/>
      </c>
      <c r="J14" s="63" t="str">
        <f t="shared" si="3"/>
        <v/>
      </c>
      <c r="K14" s="15" t="str">
        <f t="shared" si="4"/>
        <v/>
      </c>
    </row>
    <row r="15" spans="3:11" x14ac:dyDescent="0.2">
      <c r="C15" s="61" t="str">
        <f t="shared" si="0"/>
        <v/>
      </c>
      <c r="D15" s="61" t="str">
        <f t="shared" si="1"/>
        <v/>
      </c>
      <c r="E15" s="59"/>
      <c r="F15" s="59" t="str">
        <f>IF(E15="", "", VLOOKUP(E15, 'Team List'!$D:$E, 2, FALSE))</f>
        <v/>
      </c>
      <c r="G15" s="59" t="str">
        <f>IF(E15="", "", VLOOKUP(E15, 'Team List'!$D:$F, 3, FALSE))</f>
        <v/>
      </c>
      <c r="H15" s="60"/>
      <c r="I15" s="63" t="str">
        <f t="shared" si="2"/>
        <v/>
      </c>
      <c r="J15" s="63" t="str">
        <f t="shared" si="3"/>
        <v/>
      </c>
      <c r="K15" s="15" t="str">
        <f t="shared" si="4"/>
        <v/>
      </c>
    </row>
    <row r="16" spans="3:11" x14ac:dyDescent="0.2">
      <c r="C16" s="61" t="str">
        <f t="shared" si="0"/>
        <v/>
      </c>
      <c r="D16" s="61" t="str">
        <f t="shared" si="1"/>
        <v/>
      </c>
      <c r="E16" s="59"/>
      <c r="F16" s="59" t="str">
        <f>IF(E16="", "", VLOOKUP(E16, 'Team List'!$D:$E, 2, FALSE))</f>
        <v/>
      </c>
      <c r="G16" s="59" t="str">
        <f>IF(E16="", "", VLOOKUP(E16, 'Team List'!$D:$F, 3, FALSE))</f>
        <v/>
      </c>
      <c r="H16" s="60"/>
      <c r="I16" s="63" t="str">
        <f t="shared" si="2"/>
        <v/>
      </c>
      <c r="J16" s="63" t="str">
        <f t="shared" si="3"/>
        <v/>
      </c>
      <c r="K16" s="15" t="str">
        <f t="shared" si="4"/>
        <v/>
      </c>
    </row>
    <row r="17" spans="3:11" x14ac:dyDescent="0.2">
      <c r="C17" s="61" t="str">
        <f t="shared" si="0"/>
        <v/>
      </c>
      <c r="D17" s="61" t="str">
        <f t="shared" si="1"/>
        <v/>
      </c>
      <c r="E17" s="59"/>
      <c r="F17" s="59" t="str">
        <f>IF(E17="", "", VLOOKUP(E17, 'Team List'!$D:$E, 2, FALSE))</f>
        <v/>
      </c>
      <c r="G17" s="59" t="str">
        <f>IF(E17="", "", VLOOKUP(E17, 'Team List'!$D:$F, 3, FALSE))</f>
        <v/>
      </c>
      <c r="H17" s="60"/>
      <c r="I17" s="63" t="str">
        <f t="shared" si="2"/>
        <v/>
      </c>
      <c r="J17" s="63" t="str">
        <f t="shared" si="3"/>
        <v/>
      </c>
      <c r="K17" s="15" t="str">
        <f t="shared" si="4"/>
        <v/>
      </c>
    </row>
    <row r="18" spans="3:11" x14ac:dyDescent="0.2">
      <c r="C18" s="61" t="str">
        <f t="shared" si="0"/>
        <v/>
      </c>
      <c r="D18" s="61" t="str">
        <f t="shared" si="1"/>
        <v/>
      </c>
      <c r="E18" s="59"/>
      <c r="F18" s="59" t="str">
        <f>IF(E18="", "", VLOOKUP(E18, 'Team List'!$D:$E, 2, FALSE))</f>
        <v/>
      </c>
      <c r="G18" s="59" t="str">
        <f>IF(E18="", "", VLOOKUP(E18, 'Team List'!$D:$F, 3, FALSE))</f>
        <v/>
      </c>
      <c r="H18" s="60"/>
      <c r="I18" s="63" t="str">
        <f t="shared" si="2"/>
        <v/>
      </c>
      <c r="J18" s="63" t="str">
        <f t="shared" si="3"/>
        <v/>
      </c>
      <c r="K18" s="15" t="str">
        <f t="shared" si="4"/>
        <v/>
      </c>
    </row>
    <row r="19" spans="3:11" x14ac:dyDescent="0.2">
      <c r="C19" s="61" t="str">
        <f t="shared" si="0"/>
        <v/>
      </c>
      <c r="D19" s="61" t="str">
        <f t="shared" si="1"/>
        <v/>
      </c>
      <c r="E19" s="59"/>
      <c r="F19" s="59" t="str">
        <f>IF(E19="", "", VLOOKUP(E19, 'Team List'!$D:$E, 2, FALSE))</f>
        <v/>
      </c>
      <c r="G19" s="59" t="str">
        <f>IF(E19="", "", VLOOKUP(E19, 'Team List'!$D:$F, 3, FALSE))</f>
        <v/>
      </c>
      <c r="H19" s="60"/>
      <c r="I19" s="63" t="str">
        <f t="shared" si="2"/>
        <v/>
      </c>
      <c r="J19" s="63" t="str">
        <f t="shared" si="3"/>
        <v/>
      </c>
      <c r="K19" s="15" t="str">
        <f t="shared" si="4"/>
        <v/>
      </c>
    </row>
    <row r="20" spans="3:11" x14ac:dyDescent="0.2">
      <c r="C20" s="61" t="str">
        <f t="shared" si="0"/>
        <v/>
      </c>
      <c r="D20" s="61" t="str">
        <f t="shared" si="1"/>
        <v/>
      </c>
      <c r="E20" s="59"/>
      <c r="F20" s="59" t="str">
        <f>IF(E20="", "", VLOOKUP(E20, 'Team List'!$D:$E, 2, FALSE))</f>
        <v/>
      </c>
      <c r="G20" s="59" t="str">
        <f>IF(E20="", "", VLOOKUP(E20, 'Team List'!$D:$F, 3, FALSE))</f>
        <v/>
      </c>
      <c r="H20" s="60"/>
      <c r="I20" s="63" t="str">
        <f t="shared" si="2"/>
        <v/>
      </c>
      <c r="J20" s="63" t="str">
        <f t="shared" si="3"/>
        <v/>
      </c>
      <c r="K20" s="15" t="str">
        <f t="shared" si="4"/>
        <v/>
      </c>
    </row>
    <row r="21" spans="3:11" x14ac:dyDescent="0.2">
      <c r="C21" s="61" t="str">
        <f t="shared" si="0"/>
        <v/>
      </c>
      <c r="D21" s="61" t="str">
        <f t="shared" si="1"/>
        <v/>
      </c>
      <c r="E21" s="59"/>
      <c r="F21" s="59" t="str">
        <f>IF(E21="", "", VLOOKUP(E21, 'Team List'!$D:$E, 2, FALSE))</f>
        <v/>
      </c>
      <c r="G21" s="59" t="str">
        <f>IF(E21="", "", VLOOKUP(E21, 'Team List'!$D:$F, 3, FALSE))</f>
        <v/>
      </c>
      <c r="H21" s="60"/>
      <c r="I21" s="63" t="str">
        <f t="shared" si="2"/>
        <v/>
      </c>
      <c r="J21" s="63" t="str">
        <f t="shared" si="3"/>
        <v/>
      </c>
      <c r="K21" s="15" t="str">
        <f t="shared" si="4"/>
        <v/>
      </c>
    </row>
    <row r="22" spans="3:11" x14ac:dyDescent="0.2">
      <c r="C22" s="61" t="str">
        <f t="shared" si="0"/>
        <v/>
      </c>
      <c r="D22" s="61" t="str">
        <f t="shared" si="1"/>
        <v/>
      </c>
      <c r="E22" s="59"/>
      <c r="F22" s="59" t="str">
        <f>IF(E22="", "", VLOOKUP(E22, 'Team List'!$D:$E, 2, FALSE))</f>
        <v/>
      </c>
      <c r="G22" s="59" t="str">
        <f>IF(E22="", "", VLOOKUP(E22, 'Team List'!$D:$F, 3, FALSE))</f>
        <v/>
      </c>
      <c r="H22" s="60"/>
      <c r="I22" s="63" t="str">
        <f t="shared" si="2"/>
        <v/>
      </c>
      <c r="J22" s="63" t="str">
        <f t="shared" si="3"/>
        <v/>
      </c>
      <c r="K22" s="15" t="str">
        <f t="shared" si="4"/>
        <v/>
      </c>
    </row>
    <row r="23" spans="3:11" x14ac:dyDescent="0.2">
      <c r="C23" s="61" t="str">
        <f t="shared" si="0"/>
        <v/>
      </c>
      <c r="D23" s="61" t="str">
        <f t="shared" si="1"/>
        <v/>
      </c>
      <c r="E23" s="59"/>
      <c r="F23" s="59" t="str">
        <f>IF(E23="", "", VLOOKUP(E23, 'Team List'!$D:$E, 2, FALSE))</f>
        <v/>
      </c>
      <c r="G23" s="59" t="str">
        <f>IF(E23="", "", VLOOKUP(E23, 'Team List'!$D:$F, 3, FALSE))</f>
        <v/>
      </c>
      <c r="H23" s="60"/>
      <c r="I23" s="63" t="str">
        <f t="shared" si="2"/>
        <v/>
      </c>
      <c r="J23" s="63" t="str">
        <f t="shared" si="3"/>
        <v/>
      </c>
      <c r="K23" s="15" t="str">
        <f t="shared" si="4"/>
        <v/>
      </c>
    </row>
    <row r="24" spans="3:11" x14ac:dyDescent="0.2">
      <c r="C24" s="61" t="str">
        <f t="shared" si="0"/>
        <v/>
      </c>
      <c r="D24" s="61" t="str">
        <f t="shared" si="1"/>
        <v/>
      </c>
      <c r="E24" s="59"/>
      <c r="F24" s="59" t="str">
        <f>IF(E24="", "", VLOOKUP(E24, 'Team List'!$D:$E, 2, FALSE))</f>
        <v/>
      </c>
      <c r="G24" s="59" t="str">
        <f>IF(E24="", "", VLOOKUP(E24, 'Team List'!$D:$F, 3, FALSE))</f>
        <v/>
      </c>
      <c r="H24" s="60"/>
      <c r="I24" s="63" t="str">
        <f t="shared" si="2"/>
        <v/>
      </c>
      <c r="J24" s="63" t="str">
        <f t="shared" si="3"/>
        <v/>
      </c>
      <c r="K24" s="15" t="str">
        <f t="shared" si="4"/>
        <v/>
      </c>
    </row>
    <row r="25" spans="3:11" x14ac:dyDescent="0.2">
      <c r="C25" s="61" t="str">
        <f t="shared" si="0"/>
        <v/>
      </c>
      <c r="D25" s="61" t="str">
        <f t="shared" si="1"/>
        <v/>
      </c>
      <c r="E25" s="59"/>
      <c r="F25" s="59" t="str">
        <f>IF(E25="", "", VLOOKUP(E25, 'Team List'!$D:$E, 2, FALSE))</f>
        <v/>
      </c>
      <c r="G25" s="59" t="str">
        <f>IF(E25="", "", VLOOKUP(E25, 'Team List'!$D:$F, 3, FALSE))</f>
        <v/>
      </c>
      <c r="H25" s="60"/>
      <c r="I25" s="63" t="str">
        <f t="shared" si="2"/>
        <v/>
      </c>
      <c r="J25" s="63" t="str">
        <f t="shared" si="3"/>
        <v/>
      </c>
      <c r="K25" s="15" t="str">
        <f t="shared" si="4"/>
        <v/>
      </c>
    </row>
    <row r="26" spans="3:11" x14ac:dyDescent="0.2">
      <c r="C26" s="61" t="str">
        <f t="shared" si="0"/>
        <v/>
      </c>
      <c r="D26" s="61" t="str">
        <f t="shared" si="1"/>
        <v/>
      </c>
      <c r="E26" s="59"/>
      <c r="F26" s="59" t="str">
        <f>IF(E26="", "", VLOOKUP(E26, 'Team List'!$D:$E, 2, FALSE))</f>
        <v/>
      </c>
      <c r="G26" s="59" t="str">
        <f>IF(E26="", "", VLOOKUP(E26, 'Team List'!$D:$F, 3, FALSE))</f>
        <v/>
      </c>
      <c r="H26" s="60"/>
      <c r="I26" s="63" t="str">
        <f t="shared" si="2"/>
        <v/>
      </c>
      <c r="J26" s="63" t="str">
        <f t="shared" si="3"/>
        <v/>
      </c>
      <c r="K26" s="15" t="str">
        <f t="shared" si="4"/>
        <v/>
      </c>
    </row>
    <row r="27" spans="3:11" x14ac:dyDescent="0.2">
      <c r="C27" s="61" t="str">
        <f t="shared" si="0"/>
        <v/>
      </c>
      <c r="D27" s="61" t="str">
        <f t="shared" si="1"/>
        <v/>
      </c>
      <c r="E27" s="59"/>
      <c r="F27" s="59" t="str">
        <f>IF(E27="", "", VLOOKUP(E27, 'Team List'!$D:$E, 2, FALSE))</f>
        <v/>
      </c>
      <c r="G27" s="59" t="str">
        <f>IF(E27="", "", VLOOKUP(E27, 'Team List'!$D:$F, 3, FALSE))</f>
        <v/>
      </c>
      <c r="H27" s="60"/>
      <c r="I27" s="63" t="str">
        <f t="shared" si="2"/>
        <v/>
      </c>
      <c r="J27" s="63" t="str">
        <f t="shared" si="3"/>
        <v/>
      </c>
      <c r="K27" s="15" t="str">
        <f t="shared" si="4"/>
        <v/>
      </c>
    </row>
    <row r="28" spans="3:11" x14ac:dyDescent="0.2">
      <c r="C28" s="61" t="str">
        <f t="shared" si="0"/>
        <v/>
      </c>
      <c r="D28" s="61" t="str">
        <f t="shared" si="1"/>
        <v/>
      </c>
      <c r="E28" s="59"/>
      <c r="F28" s="59" t="str">
        <f>IF(E28="", "", VLOOKUP(E28, 'Team List'!$D:$E, 2, FALSE))</f>
        <v/>
      </c>
      <c r="G28" s="59" t="str">
        <f>IF(E28="", "", VLOOKUP(E28, 'Team List'!$D:$F, 3, FALSE))</f>
        <v/>
      </c>
      <c r="H28" s="60"/>
      <c r="I28" s="63" t="str">
        <f t="shared" si="2"/>
        <v/>
      </c>
      <c r="J28" s="63" t="str">
        <f t="shared" si="3"/>
        <v/>
      </c>
      <c r="K28" s="15" t="str">
        <f t="shared" si="4"/>
        <v/>
      </c>
    </row>
    <row r="29" spans="3:11" x14ac:dyDescent="0.2">
      <c r="C29" s="61" t="str">
        <f t="shared" si="0"/>
        <v/>
      </c>
      <c r="D29" s="61" t="str">
        <f t="shared" si="1"/>
        <v/>
      </c>
      <c r="E29" s="59"/>
      <c r="F29" s="59" t="str">
        <f>IF(E29="", "", VLOOKUP(E29, 'Team List'!$D:$E, 2, FALSE))</f>
        <v/>
      </c>
      <c r="G29" s="59" t="str">
        <f>IF(E29="", "", VLOOKUP(E29, 'Team List'!$D:$F, 3, FALSE))</f>
        <v/>
      </c>
      <c r="H29" s="60"/>
      <c r="I29" s="63" t="str">
        <f t="shared" si="2"/>
        <v/>
      </c>
      <c r="J29" s="63" t="str">
        <f t="shared" si="3"/>
        <v/>
      </c>
      <c r="K29" s="15" t="str">
        <f t="shared" si="4"/>
        <v/>
      </c>
    </row>
    <row r="30" spans="3:11" x14ac:dyDescent="0.2">
      <c r="C30" s="61" t="str">
        <f t="shared" si="0"/>
        <v/>
      </c>
      <c r="D30" s="61" t="str">
        <f t="shared" si="1"/>
        <v/>
      </c>
      <c r="E30" s="59"/>
      <c r="F30" s="59" t="str">
        <f>IF(E30="", "", VLOOKUP(E30, 'Team List'!$D:$E, 2, FALSE))</f>
        <v/>
      </c>
      <c r="G30" s="59" t="str">
        <f>IF(E30="", "", VLOOKUP(E30, 'Team List'!$D:$F, 3, FALSE))</f>
        <v/>
      </c>
      <c r="H30" s="60"/>
      <c r="I30" s="63" t="str">
        <f t="shared" si="2"/>
        <v/>
      </c>
      <c r="J30" s="63" t="str">
        <f t="shared" si="3"/>
        <v/>
      </c>
      <c r="K30" s="15" t="str">
        <f t="shared" si="4"/>
        <v/>
      </c>
    </row>
    <row r="31" spans="3:11" x14ac:dyDescent="0.2">
      <c r="C31" s="61" t="str">
        <f t="shared" si="0"/>
        <v/>
      </c>
      <c r="D31" s="61" t="str">
        <f t="shared" si="1"/>
        <v/>
      </c>
      <c r="E31" s="59"/>
      <c r="F31" s="59" t="str">
        <f>IF(E31="", "", VLOOKUP(E31, 'Team List'!$D:$E, 2, FALSE))</f>
        <v/>
      </c>
      <c r="G31" s="59" t="str">
        <f>IF(E31="", "", VLOOKUP(E31, 'Team List'!$D:$F, 3, FALSE))</f>
        <v/>
      </c>
      <c r="H31" s="60"/>
      <c r="I31" s="63" t="str">
        <f t="shared" si="2"/>
        <v/>
      </c>
      <c r="J31" s="63" t="str">
        <f t="shared" si="3"/>
        <v/>
      </c>
      <c r="K31" s="15" t="str">
        <f t="shared" si="4"/>
        <v/>
      </c>
    </row>
    <row r="32" spans="3:11" x14ac:dyDescent="0.2">
      <c r="C32" s="61" t="str">
        <f t="shared" si="0"/>
        <v/>
      </c>
      <c r="D32" s="61" t="str">
        <f t="shared" si="1"/>
        <v/>
      </c>
      <c r="E32" s="59"/>
      <c r="F32" s="59" t="str">
        <f>IF(E32="", "", VLOOKUP(E32, 'Team List'!$D:$E, 2, FALSE))</f>
        <v/>
      </c>
      <c r="G32" s="59" t="str">
        <f>IF(E32="", "", VLOOKUP(E32, 'Team List'!$D:$F, 3, FALSE))</f>
        <v/>
      </c>
      <c r="H32" s="60"/>
      <c r="I32" s="63" t="str">
        <f t="shared" si="2"/>
        <v/>
      </c>
      <c r="J32" s="63" t="str">
        <f t="shared" si="3"/>
        <v/>
      </c>
      <c r="K32" s="15" t="str">
        <f t="shared" si="4"/>
        <v/>
      </c>
    </row>
    <row r="33" spans="3:11" x14ac:dyDescent="0.2">
      <c r="C33" s="61" t="str">
        <f t="shared" si="0"/>
        <v/>
      </c>
      <c r="D33" s="61" t="str">
        <f t="shared" si="1"/>
        <v/>
      </c>
      <c r="E33" s="59"/>
      <c r="F33" s="59" t="str">
        <f>IF(E33="", "", VLOOKUP(E33, 'Team List'!$D:$E, 2, FALSE))</f>
        <v/>
      </c>
      <c r="G33" s="59" t="str">
        <f>IF(E33="", "", VLOOKUP(E33, 'Team List'!$D:$F, 3, FALSE))</f>
        <v/>
      </c>
      <c r="H33" s="60"/>
      <c r="I33" s="63" t="str">
        <f t="shared" si="2"/>
        <v/>
      </c>
      <c r="J33" s="63" t="str">
        <f t="shared" si="3"/>
        <v/>
      </c>
      <c r="K33" s="15" t="str">
        <f t="shared" si="4"/>
        <v/>
      </c>
    </row>
    <row r="34" spans="3:11" x14ac:dyDescent="0.2">
      <c r="C34" s="61" t="str">
        <f t="shared" si="0"/>
        <v/>
      </c>
      <c r="D34" s="61" t="str">
        <f t="shared" si="1"/>
        <v/>
      </c>
      <c r="E34" s="59"/>
      <c r="F34" s="59" t="str">
        <f>IF(E34="", "", VLOOKUP(E34, 'Team List'!$D:$E, 2, FALSE))</f>
        <v/>
      </c>
      <c r="G34" s="59" t="str">
        <f>IF(E34="", "", VLOOKUP(E34, 'Team List'!$D:$F, 3, FALSE))</f>
        <v/>
      </c>
      <c r="H34" s="60"/>
      <c r="I34" s="63" t="str">
        <f t="shared" si="2"/>
        <v/>
      </c>
      <c r="J34" s="63" t="str">
        <f t="shared" si="3"/>
        <v/>
      </c>
      <c r="K34" s="15" t="str">
        <f t="shared" si="4"/>
        <v/>
      </c>
    </row>
    <row r="35" spans="3:11" x14ac:dyDescent="0.2">
      <c r="C35" s="61" t="str">
        <f t="shared" si="0"/>
        <v/>
      </c>
      <c r="D35" s="61" t="str">
        <f t="shared" si="1"/>
        <v/>
      </c>
      <c r="E35" s="59"/>
      <c r="F35" s="59" t="str">
        <f>IF(E35="", "", VLOOKUP(E35, 'Team List'!$D:$E, 2, FALSE))</f>
        <v/>
      </c>
      <c r="G35" s="59" t="str">
        <f>IF(E35="", "", VLOOKUP(E35, 'Team List'!$D:$F, 3, FALSE))</f>
        <v/>
      </c>
      <c r="H35" s="60"/>
      <c r="I35" s="63" t="str">
        <f t="shared" si="2"/>
        <v/>
      </c>
      <c r="J35" s="63" t="str">
        <f t="shared" si="3"/>
        <v/>
      </c>
      <c r="K35" s="15" t="str">
        <f t="shared" si="4"/>
        <v/>
      </c>
    </row>
    <row r="36" spans="3:11" x14ac:dyDescent="0.2">
      <c r="C36" s="61" t="str">
        <f t="shared" si="0"/>
        <v/>
      </c>
      <c r="D36" s="61" t="str">
        <f t="shared" si="1"/>
        <v/>
      </c>
      <c r="E36" s="59"/>
      <c r="F36" s="59" t="str">
        <f>IF(E36="", "", VLOOKUP(E36, 'Team List'!$D:$E, 2, FALSE))</f>
        <v/>
      </c>
      <c r="G36" s="59" t="str">
        <f>IF(E36="", "", VLOOKUP(E36, 'Team List'!$D:$F, 3, FALSE))</f>
        <v/>
      </c>
      <c r="H36" s="60"/>
      <c r="I36" s="63" t="str">
        <f t="shared" si="2"/>
        <v/>
      </c>
      <c r="J36" s="63" t="str">
        <f t="shared" si="3"/>
        <v/>
      </c>
      <c r="K36" s="15" t="str">
        <f t="shared" si="4"/>
        <v/>
      </c>
    </row>
    <row r="37" spans="3:11" x14ac:dyDescent="0.2">
      <c r="C37" s="61" t="str">
        <f t="shared" si="0"/>
        <v/>
      </c>
      <c r="D37" s="61" t="str">
        <f t="shared" si="1"/>
        <v/>
      </c>
      <c r="E37" s="59"/>
      <c r="F37" s="59" t="str">
        <f>IF(E37="", "", VLOOKUP(E37, 'Team List'!$D:$E, 2, FALSE))</f>
        <v/>
      </c>
      <c r="G37" s="59" t="str">
        <f>IF(E37="", "", VLOOKUP(E37, 'Team List'!$D:$F, 3, FALSE))</f>
        <v/>
      </c>
      <c r="H37" s="60"/>
      <c r="I37" s="63" t="str">
        <f t="shared" si="2"/>
        <v/>
      </c>
      <c r="J37" s="63" t="str">
        <f t="shared" si="3"/>
        <v/>
      </c>
      <c r="K37" s="15" t="str">
        <f t="shared" si="4"/>
        <v/>
      </c>
    </row>
    <row r="38" spans="3:11" x14ac:dyDescent="0.2">
      <c r="C38" s="61" t="str">
        <f t="shared" si="0"/>
        <v/>
      </c>
      <c r="D38" s="61" t="str">
        <f t="shared" si="1"/>
        <v/>
      </c>
      <c r="E38" s="59"/>
      <c r="F38" s="59" t="str">
        <f>IF(E38="", "", VLOOKUP(E38, 'Team List'!$D:$E, 2, FALSE))</f>
        <v/>
      </c>
      <c r="G38" s="59" t="str">
        <f>IF(E38="", "", VLOOKUP(E38, 'Team List'!$D:$F, 3, FALSE))</f>
        <v/>
      </c>
      <c r="H38" s="60"/>
      <c r="I38" s="63" t="str">
        <f t="shared" si="2"/>
        <v/>
      </c>
      <c r="J38" s="63" t="str">
        <f t="shared" si="3"/>
        <v/>
      </c>
      <c r="K38" s="15" t="str">
        <f t="shared" si="4"/>
        <v/>
      </c>
    </row>
    <row r="39" spans="3:11" x14ac:dyDescent="0.2">
      <c r="C39" s="61" t="str">
        <f t="shared" si="0"/>
        <v/>
      </c>
      <c r="D39" s="61" t="str">
        <f t="shared" si="1"/>
        <v/>
      </c>
      <c r="E39" s="59"/>
      <c r="F39" s="59" t="str">
        <f>IF(E39="", "", VLOOKUP(E39, 'Team List'!$D:$E, 2, FALSE))</f>
        <v/>
      </c>
      <c r="G39" s="59" t="str">
        <f>IF(E39="", "", VLOOKUP(E39, 'Team List'!$D:$F, 3, FALSE))</f>
        <v/>
      </c>
      <c r="H39" s="60"/>
      <c r="I39" s="63" t="str">
        <f t="shared" si="2"/>
        <v/>
      </c>
      <c r="J39" s="63" t="str">
        <f t="shared" si="3"/>
        <v/>
      </c>
      <c r="K39" s="15" t="str">
        <f t="shared" si="4"/>
        <v/>
      </c>
    </row>
    <row r="40" spans="3:11" x14ac:dyDescent="0.2">
      <c r="C40" s="61" t="str">
        <f t="shared" si="0"/>
        <v/>
      </c>
      <c r="D40" s="61" t="str">
        <f t="shared" si="1"/>
        <v/>
      </c>
      <c r="E40" s="59"/>
      <c r="F40" s="59" t="str">
        <f>IF(E40="", "", VLOOKUP(E40, 'Team List'!$D:$E, 2, FALSE))</f>
        <v/>
      </c>
      <c r="G40" s="59" t="str">
        <f>IF(E40="", "", VLOOKUP(E40, 'Team List'!$D:$F, 3, FALSE))</f>
        <v/>
      </c>
      <c r="H40" s="60"/>
      <c r="I40" s="63" t="str">
        <f t="shared" si="2"/>
        <v/>
      </c>
      <c r="J40" s="63" t="str">
        <f t="shared" si="3"/>
        <v/>
      </c>
      <c r="K40" s="15" t="str">
        <f t="shared" si="4"/>
        <v/>
      </c>
    </row>
    <row r="41" spans="3:11" x14ac:dyDescent="0.2">
      <c r="C41" s="61" t="str">
        <f t="shared" si="0"/>
        <v/>
      </c>
      <c r="D41" s="61" t="str">
        <f t="shared" si="1"/>
        <v/>
      </c>
      <c r="E41" s="59"/>
      <c r="F41" s="59" t="str">
        <f>IF(E41="", "", VLOOKUP(E41, 'Team List'!$D:$E, 2, FALSE))</f>
        <v/>
      </c>
      <c r="G41" s="59" t="str">
        <f>IF(E41="", "", VLOOKUP(E41, 'Team List'!$D:$F, 3, FALSE))</f>
        <v/>
      </c>
      <c r="H41" s="60"/>
      <c r="I41" s="63" t="str">
        <f t="shared" si="2"/>
        <v/>
      </c>
      <c r="J41" s="63" t="str">
        <f t="shared" si="3"/>
        <v/>
      </c>
      <c r="K41" s="15" t="str">
        <f t="shared" si="4"/>
        <v/>
      </c>
    </row>
    <row r="42" spans="3:11" x14ac:dyDescent="0.2">
      <c r="C42" s="61" t="str">
        <f t="shared" si="0"/>
        <v/>
      </c>
      <c r="D42" s="61" t="str">
        <f t="shared" si="1"/>
        <v/>
      </c>
      <c r="E42" s="59"/>
      <c r="F42" s="59" t="str">
        <f>IF(E42="", "", VLOOKUP(E42, 'Team List'!$D:$E, 2, FALSE))</f>
        <v/>
      </c>
      <c r="G42" s="59" t="str">
        <f>IF(E42="", "", VLOOKUP(E42, 'Team List'!$D:$F, 3, FALSE))</f>
        <v/>
      </c>
      <c r="H42" s="60"/>
      <c r="I42" s="63" t="str">
        <f t="shared" si="2"/>
        <v/>
      </c>
      <c r="J42" s="63" t="str">
        <f t="shared" si="3"/>
        <v/>
      </c>
      <c r="K42" s="15" t="str">
        <f t="shared" si="4"/>
        <v/>
      </c>
    </row>
    <row r="43" spans="3:11" x14ac:dyDescent="0.2">
      <c r="C43" s="61" t="str">
        <f t="shared" si="0"/>
        <v/>
      </c>
      <c r="D43" s="61" t="str">
        <f t="shared" si="1"/>
        <v/>
      </c>
      <c r="E43" s="59"/>
      <c r="F43" s="59" t="str">
        <f>IF(E43="", "", VLOOKUP(E43, 'Team List'!$D:$E, 2, FALSE))</f>
        <v/>
      </c>
      <c r="G43" s="59" t="str">
        <f>IF(E43="", "", VLOOKUP(E43, 'Team List'!$D:$F, 3, FALSE))</f>
        <v/>
      </c>
      <c r="H43" s="60"/>
      <c r="I43" s="63" t="str">
        <f t="shared" si="2"/>
        <v/>
      </c>
      <c r="J43" s="63" t="str">
        <f t="shared" si="3"/>
        <v/>
      </c>
      <c r="K43" s="15" t="str">
        <f t="shared" si="4"/>
        <v/>
      </c>
    </row>
    <row r="44" spans="3:11" x14ac:dyDescent="0.2">
      <c r="C44" s="61" t="str">
        <f t="shared" si="0"/>
        <v/>
      </c>
      <c r="D44" s="61" t="str">
        <f t="shared" si="1"/>
        <v/>
      </c>
      <c r="E44" s="59"/>
      <c r="F44" s="59" t="str">
        <f>IF(E44="", "", VLOOKUP(E44, 'Team List'!$D:$E, 2, FALSE))</f>
        <v/>
      </c>
      <c r="G44" s="59" t="str">
        <f>IF(E44="", "", VLOOKUP(E44, 'Team List'!$D:$F, 3, FALSE))</f>
        <v/>
      </c>
      <c r="H44" s="60"/>
      <c r="I44" s="63" t="str">
        <f t="shared" si="2"/>
        <v/>
      </c>
      <c r="J44" s="63" t="str">
        <f t="shared" si="3"/>
        <v/>
      </c>
      <c r="K44" s="15" t="str">
        <f t="shared" si="4"/>
        <v/>
      </c>
    </row>
    <row r="45" spans="3:11" x14ac:dyDescent="0.2">
      <c r="C45" s="61" t="str">
        <f t="shared" si="0"/>
        <v/>
      </c>
      <c r="D45" s="61" t="str">
        <f t="shared" si="1"/>
        <v/>
      </c>
      <c r="E45" s="59"/>
      <c r="F45" s="59" t="str">
        <f>IF(E45="", "", VLOOKUP(E45, 'Team List'!$D:$E, 2, FALSE))</f>
        <v/>
      </c>
      <c r="G45" s="59" t="str">
        <f>IF(E45="", "", VLOOKUP(E45, 'Team List'!$D:$F, 3, FALSE))</f>
        <v/>
      </c>
      <c r="H45" s="60"/>
      <c r="I45" s="63" t="str">
        <f t="shared" si="2"/>
        <v/>
      </c>
      <c r="J45" s="63" t="str">
        <f t="shared" si="3"/>
        <v/>
      </c>
      <c r="K45" s="15" t="str">
        <f t="shared" si="4"/>
        <v/>
      </c>
    </row>
    <row r="46" spans="3:11" x14ac:dyDescent="0.2">
      <c r="C46" s="61" t="str">
        <f t="shared" si="0"/>
        <v/>
      </c>
      <c r="D46" s="61" t="str">
        <f t="shared" si="1"/>
        <v/>
      </c>
      <c r="E46" s="59"/>
      <c r="F46" s="59" t="str">
        <f>IF(E46="", "", VLOOKUP(E46, 'Team List'!$D:$E, 2, FALSE))</f>
        <v/>
      </c>
      <c r="G46" s="59" t="str">
        <f>IF(E46="", "", VLOOKUP(E46, 'Team List'!$D:$F, 3, FALSE))</f>
        <v/>
      </c>
      <c r="H46" s="60"/>
      <c r="I46" s="63" t="str">
        <f t="shared" si="2"/>
        <v/>
      </c>
      <c r="J46" s="63" t="str">
        <f t="shared" si="3"/>
        <v/>
      </c>
      <c r="K46" s="15" t="str">
        <f t="shared" si="4"/>
        <v/>
      </c>
    </row>
    <row r="47" spans="3:11" x14ac:dyDescent="0.2">
      <c r="C47" s="61" t="str">
        <f t="shared" si="0"/>
        <v/>
      </c>
      <c r="D47" s="61" t="str">
        <f t="shared" si="1"/>
        <v/>
      </c>
      <c r="E47" s="59"/>
      <c r="F47" s="59" t="str">
        <f>IF(E47="", "", VLOOKUP(E47, 'Team List'!$D:$E, 2, FALSE))</f>
        <v/>
      </c>
      <c r="G47" s="59" t="str">
        <f>IF(E47="", "", VLOOKUP(E47, 'Team List'!$D:$F, 3, FALSE))</f>
        <v/>
      </c>
      <c r="H47" s="60"/>
      <c r="I47" s="63" t="str">
        <f t="shared" si="2"/>
        <v/>
      </c>
      <c r="J47" s="63" t="str">
        <f t="shared" si="3"/>
        <v/>
      </c>
      <c r="K47" s="15" t="str">
        <f t="shared" si="4"/>
        <v/>
      </c>
    </row>
    <row r="48" spans="3:11" x14ac:dyDescent="0.2">
      <c r="C48" s="61" t="str">
        <f t="shared" si="0"/>
        <v/>
      </c>
      <c r="D48" s="61" t="str">
        <f t="shared" si="1"/>
        <v/>
      </c>
      <c r="E48" s="59"/>
      <c r="F48" s="59" t="str">
        <f>IF(E48="", "", VLOOKUP(E48, 'Team List'!$D:$E, 2, FALSE))</f>
        <v/>
      </c>
      <c r="G48" s="59" t="str">
        <f>IF(E48="", "", VLOOKUP(E48, 'Team List'!$D:$F, 3, FALSE))</f>
        <v/>
      </c>
      <c r="H48" s="60"/>
      <c r="I48" s="63" t="str">
        <f t="shared" si="2"/>
        <v/>
      </c>
      <c r="J48" s="63" t="str">
        <f t="shared" si="3"/>
        <v/>
      </c>
      <c r="K48" s="15" t="str">
        <f t="shared" si="4"/>
        <v/>
      </c>
    </row>
    <row r="49" spans="3:12" x14ac:dyDescent="0.2">
      <c r="C49" s="61" t="str">
        <f t="shared" si="0"/>
        <v/>
      </c>
      <c r="D49" s="61" t="str">
        <f t="shared" si="1"/>
        <v/>
      </c>
      <c r="E49" s="59"/>
      <c r="F49" s="59" t="str">
        <f>IF(E49="", "", VLOOKUP(E49, 'Team List'!$D:$E, 2, FALSE))</f>
        <v/>
      </c>
      <c r="G49" s="59" t="str">
        <f>IF(E49="", "", VLOOKUP(E49, 'Team List'!$D:$F, 3, FALSE))</f>
        <v/>
      </c>
      <c r="H49" s="60"/>
      <c r="I49" s="63" t="str">
        <f t="shared" si="2"/>
        <v/>
      </c>
      <c r="J49" s="63" t="str">
        <f t="shared" si="3"/>
        <v/>
      </c>
      <c r="K49" s="15" t="str">
        <f t="shared" si="4"/>
        <v/>
      </c>
    </row>
    <row r="50" spans="3:12" ht="14.25" x14ac:dyDescent="0.2">
      <c r="C50" s="3"/>
      <c r="D50" s="3"/>
      <c r="E50" s="3"/>
      <c r="F50" s="3"/>
      <c r="G50" s="3"/>
      <c r="H50" s="30"/>
      <c r="I50" s="30"/>
      <c r="J50" s="30"/>
      <c r="K50" s="16"/>
      <c r="L50" s="3"/>
    </row>
    <row r="51" spans="3:12" ht="14.25" x14ac:dyDescent="0.2">
      <c r="C51" s="119" t="s">
        <v>5</v>
      </c>
      <c r="D51" s="119"/>
      <c r="E51" s="119"/>
      <c r="F51" s="119"/>
      <c r="G51" s="119"/>
      <c r="H51" s="119"/>
      <c r="I51" s="119"/>
      <c r="J51" s="119"/>
      <c r="K51" s="119"/>
      <c r="L51" s="3"/>
    </row>
    <row r="52" spans="3:12" ht="14.25" x14ac:dyDescent="0.2">
      <c r="C52" s="3"/>
      <c r="D52" s="3"/>
      <c r="E52" s="3"/>
      <c r="F52" s="3"/>
      <c r="G52" s="3"/>
      <c r="H52" s="31"/>
      <c r="I52" s="31"/>
      <c r="J52" s="31"/>
      <c r="K52" s="16"/>
      <c r="L52" s="3"/>
    </row>
    <row r="53" spans="3:12" ht="14.25" x14ac:dyDescent="0.2">
      <c r="C53" s="3"/>
      <c r="D53" s="3"/>
      <c r="E53" s="3"/>
      <c r="F53" s="3"/>
      <c r="G53" s="3"/>
      <c r="H53" s="32"/>
      <c r="I53" s="32"/>
      <c r="J53" s="32"/>
      <c r="K53" s="16"/>
      <c r="L53" s="3"/>
    </row>
    <row r="54" spans="3:12" ht="14.25" x14ac:dyDescent="0.2">
      <c r="C54" s="2"/>
      <c r="D54" s="2"/>
      <c r="E54" s="2"/>
      <c r="F54" s="2"/>
      <c r="G54" s="2"/>
      <c r="H54" s="31"/>
      <c r="I54" s="31"/>
      <c r="J54" s="31"/>
      <c r="K54" s="16"/>
      <c r="L54" s="3"/>
    </row>
    <row r="55" spans="3:12" ht="14.25" x14ac:dyDescent="0.2">
      <c r="C55" s="2"/>
      <c r="D55" s="2"/>
      <c r="E55" s="2"/>
      <c r="F55" s="2"/>
      <c r="G55" s="2"/>
      <c r="H55" s="32"/>
      <c r="I55" s="32"/>
      <c r="J55" s="32"/>
      <c r="K55" s="16"/>
      <c r="L55" s="3"/>
    </row>
    <row r="56" spans="3:12" ht="14.25" x14ac:dyDescent="0.2">
      <c r="C56" s="3"/>
      <c r="D56" s="3"/>
      <c r="E56" s="3"/>
      <c r="F56" s="3"/>
      <c r="G56" s="3"/>
      <c r="H56" s="31"/>
      <c r="I56" s="31"/>
      <c r="J56" s="31"/>
      <c r="K56" s="16"/>
      <c r="L56" s="3"/>
    </row>
    <row r="57" spans="3:12" ht="14.25" x14ac:dyDescent="0.2">
      <c r="C57" s="3"/>
      <c r="D57" s="3"/>
      <c r="E57" s="3"/>
      <c r="F57" s="3"/>
      <c r="G57" s="3"/>
      <c r="H57" s="32"/>
      <c r="I57" s="32"/>
      <c r="J57" s="32"/>
      <c r="K57" s="16"/>
      <c r="L57" s="3"/>
    </row>
    <row r="58" spans="3:12" ht="14.25" x14ac:dyDescent="0.2">
      <c r="L58" s="3"/>
    </row>
    <row r="59" spans="3:12" ht="14.25" x14ac:dyDescent="0.2">
      <c r="C59" s="3"/>
      <c r="D59" s="3"/>
      <c r="E59" s="3"/>
      <c r="F59" s="3"/>
      <c r="G59" s="3"/>
      <c r="H59" s="30"/>
      <c r="I59" s="30"/>
      <c r="J59" s="30"/>
      <c r="K59" s="16"/>
      <c r="L59" s="3"/>
    </row>
    <row r="60" spans="3:12" x14ac:dyDescent="0.2">
      <c r="C60" s="2"/>
      <c r="D60" s="2"/>
      <c r="E60" s="2"/>
      <c r="F60" s="2"/>
      <c r="G60" s="2"/>
      <c r="H60" s="31"/>
      <c r="I60" s="31"/>
      <c r="J60" s="31"/>
      <c r="K60" s="9"/>
    </row>
    <row r="64" spans="3:12" x14ac:dyDescent="0.2">
      <c r="H64"/>
      <c r="I64"/>
      <c r="J64"/>
      <c r="K64"/>
    </row>
    <row r="65" spans="8:11" x14ac:dyDescent="0.2">
      <c r="H65"/>
      <c r="I65"/>
      <c r="J65"/>
      <c r="K65"/>
    </row>
    <row r="66" spans="8:11" x14ac:dyDescent="0.2">
      <c r="H66"/>
      <c r="I66"/>
      <c r="J66"/>
      <c r="K66"/>
    </row>
    <row r="67" spans="8:11" x14ac:dyDescent="0.2">
      <c r="H67"/>
      <c r="I67"/>
      <c r="J67"/>
      <c r="K67"/>
    </row>
    <row r="68" spans="8:11" x14ac:dyDescent="0.2">
      <c r="H68"/>
      <c r="I68"/>
      <c r="J68"/>
      <c r="K68"/>
    </row>
    <row r="69" spans="8:11" x14ac:dyDescent="0.2">
      <c r="H69"/>
      <c r="I69"/>
      <c r="J69"/>
      <c r="K69"/>
    </row>
  </sheetData>
  <protectedRanges>
    <protectedRange sqref="H5:J5" name="Sort_2"/>
    <protectedRange sqref="E6:E199 E1:E5" name="Number_2"/>
    <protectedRange sqref="H6:J199 H1:J5" name="Time_2"/>
  </protectedRanges>
  <autoFilter ref="C5:K49">
    <sortState ref="C6:K49">
      <sortCondition ref="H5:H49"/>
    </sortState>
  </autoFilter>
  <mergeCells count="2">
    <mergeCell ref="C51:K51"/>
    <mergeCell ref="C2:K3"/>
  </mergeCells>
  <conditionalFormatting sqref="E6:E48">
    <cfRule type="containsText" dxfId="26" priority="1" operator="containsText" text="Individual">
      <formula>NOT(ISERROR(SEARCH("Individual",E6)))</formula>
    </cfRule>
    <cfRule type="cellIs" dxfId="25" priority="2" operator="equal">
      <formula>"Individual"</formula>
    </cfRule>
  </conditionalFormatting>
  <pageMargins left="0.75" right="0.75" top="1" bottom="1" header="0.5" footer="0.5"/>
  <pageSetup scale="95" fitToWidth="0" fitToHeight="0" orientation="portrait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C2:K41"/>
  <sheetViews>
    <sheetView topLeftCell="C1" zoomScaleNormal="100" workbookViewId="0">
      <selection activeCell="F12" sqref="F12"/>
    </sheetView>
  </sheetViews>
  <sheetFormatPr defaultRowHeight="12.75" x14ac:dyDescent="0.2"/>
  <cols>
    <col min="2" max="2" width="3.28515625" customWidth="1"/>
    <col min="4" max="4" width="37" customWidth="1"/>
    <col min="5" max="5" width="9.5703125" style="27" customWidth="1"/>
    <col min="6" max="6" width="9.140625" style="7"/>
  </cols>
  <sheetData>
    <row r="2" spans="3:11" x14ac:dyDescent="0.2">
      <c r="C2" s="120" t="s">
        <v>40</v>
      </c>
      <c r="D2" s="120"/>
      <c r="E2" s="120"/>
      <c r="F2" s="120"/>
    </row>
    <row r="3" spans="3:11" x14ac:dyDescent="0.2">
      <c r="C3" s="120"/>
      <c r="D3" s="120"/>
      <c r="E3" s="120"/>
      <c r="F3" s="120"/>
    </row>
    <row r="4" spans="3:11" ht="13.5" thickBot="1" x14ac:dyDescent="0.25"/>
    <row r="5" spans="3:11" x14ac:dyDescent="0.2">
      <c r="C5" s="4" t="s">
        <v>2</v>
      </c>
      <c r="D5" s="5" t="s">
        <v>1</v>
      </c>
      <c r="E5" s="28" t="s">
        <v>3</v>
      </c>
      <c r="F5" s="6" t="s">
        <v>4</v>
      </c>
      <c r="H5" s="2"/>
      <c r="I5" s="2"/>
    </row>
    <row r="6" spans="3:11" s="10" customFormat="1" ht="14.25" x14ac:dyDescent="0.2">
      <c r="C6" s="56">
        <v>1</v>
      </c>
      <c r="D6" s="41" t="s">
        <v>290</v>
      </c>
      <c r="E6" s="37">
        <v>5.4849537037037041E-4</v>
      </c>
      <c r="F6" s="44">
        <v>12</v>
      </c>
      <c r="H6" s="11"/>
      <c r="I6" s="11"/>
    </row>
    <row r="7" spans="3:11" ht="14.25" x14ac:dyDescent="0.2">
      <c r="C7" s="56">
        <v>2</v>
      </c>
      <c r="D7" s="41" t="s">
        <v>284</v>
      </c>
      <c r="E7" s="37">
        <v>5.6956018518518521E-4</v>
      </c>
      <c r="F7" s="45"/>
      <c r="H7" s="2"/>
      <c r="I7" s="2"/>
    </row>
    <row r="8" spans="3:11" ht="14.25" x14ac:dyDescent="0.2">
      <c r="C8" s="56">
        <v>3</v>
      </c>
      <c r="D8" s="41" t="s">
        <v>285</v>
      </c>
      <c r="E8" s="37">
        <v>5.7222222222222212E-4</v>
      </c>
      <c r="F8" s="46">
        <v>10</v>
      </c>
      <c r="H8" s="2"/>
      <c r="I8" s="2"/>
    </row>
    <row r="9" spans="3:11" ht="14.25" x14ac:dyDescent="0.2">
      <c r="C9" s="56">
        <v>4</v>
      </c>
      <c r="D9" s="41" t="s">
        <v>283</v>
      </c>
      <c r="E9" s="37">
        <v>5.9386574074074083E-4</v>
      </c>
      <c r="F9" s="39">
        <v>8</v>
      </c>
      <c r="H9" s="2"/>
      <c r="I9" s="2"/>
    </row>
    <row r="10" spans="3:11" ht="14.25" x14ac:dyDescent="0.2">
      <c r="C10" s="57">
        <v>5</v>
      </c>
      <c r="D10" s="41" t="s">
        <v>291</v>
      </c>
      <c r="E10" s="37">
        <v>6.1030092592592592E-4</v>
      </c>
      <c r="F10" s="39">
        <v>6</v>
      </c>
      <c r="H10" s="11"/>
      <c r="I10" s="11"/>
    </row>
    <row r="11" spans="3:11" ht="14.25" x14ac:dyDescent="0.2">
      <c r="C11" s="56">
        <v>6</v>
      </c>
      <c r="D11" s="41" t="s">
        <v>282</v>
      </c>
      <c r="E11" s="37">
        <v>6.1574074074074081E-4</v>
      </c>
      <c r="F11" s="39">
        <v>4</v>
      </c>
      <c r="H11" s="2"/>
      <c r="I11" s="2"/>
    </row>
    <row r="12" spans="3:11" ht="14.25" x14ac:dyDescent="0.2">
      <c r="C12" s="56">
        <v>7</v>
      </c>
      <c r="D12" s="41"/>
      <c r="E12" s="37"/>
      <c r="F12" s="65"/>
      <c r="G12" s="2"/>
      <c r="H12" s="2"/>
      <c r="I12" s="2"/>
      <c r="J12" s="2"/>
      <c r="K12" s="2"/>
    </row>
    <row r="13" spans="3:11" ht="14.25" x14ac:dyDescent="0.2">
      <c r="C13" s="56">
        <v>8</v>
      </c>
      <c r="D13" s="41"/>
      <c r="E13" s="37"/>
      <c r="F13" s="38"/>
      <c r="G13" s="2"/>
      <c r="H13" s="2"/>
      <c r="I13" s="2"/>
      <c r="J13" s="2"/>
      <c r="K13" s="2"/>
    </row>
    <row r="14" spans="3:11" ht="14.25" x14ac:dyDescent="0.2">
      <c r="C14" s="56">
        <v>9</v>
      </c>
      <c r="D14" s="41"/>
      <c r="E14" s="37"/>
      <c r="F14" s="40"/>
      <c r="G14" s="2"/>
      <c r="H14" s="2"/>
      <c r="I14" s="2"/>
      <c r="J14" s="2"/>
      <c r="K14" s="2"/>
    </row>
    <row r="15" spans="3:11" ht="14.25" x14ac:dyDescent="0.2">
      <c r="C15" s="56">
        <v>10</v>
      </c>
      <c r="D15" s="41"/>
      <c r="E15" s="37"/>
      <c r="F15" s="40"/>
      <c r="G15" s="2"/>
      <c r="H15" s="2"/>
      <c r="I15" s="2"/>
      <c r="J15" s="2"/>
      <c r="K15" s="2"/>
    </row>
    <row r="16" spans="3:11" ht="14.25" x14ac:dyDescent="0.2">
      <c r="C16" s="58">
        <v>11</v>
      </c>
      <c r="D16" s="41"/>
      <c r="E16" s="37"/>
      <c r="F16" s="40"/>
      <c r="G16" s="2"/>
      <c r="H16" s="2"/>
      <c r="I16" s="2"/>
      <c r="J16" s="2"/>
      <c r="K16" s="2"/>
    </row>
    <row r="17" spans="3:11" ht="14.25" x14ac:dyDescent="0.2">
      <c r="C17" s="56">
        <v>12</v>
      </c>
      <c r="D17" s="41"/>
      <c r="E17" s="37"/>
      <c r="F17" s="40"/>
      <c r="G17" s="2"/>
      <c r="H17" s="2"/>
      <c r="I17" s="2"/>
      <c r="J17" s="2"/>
      <c r="K17" s="2"/>
    </row>
    <row r="18" spans="3:11" ht="14.25" x14ac:dyDescent="0.2">
      <c r="C18" s="56">
        <v>13</v>
      </c>
      <c r="D18" s="41"/>
      <c r="E18" s="37"/>
      <c r="F18" s="40"/>
      <c r="G18" s="2"/>
      <c r="H18" s="2"/>
      <c r="I18" s="2"/>
      <c r="J18" s="2"/>
      <c r="K18" s="2"/>
    </row>
    <row r="19" spans="3:11" ht="14.25" x14ac:dyDescent="0.2">
      <c r="C19" s="56">
        <v>14</v>
      </c>
      <c r="D19" s="41"/>
      <c r="E19" s="37"/>
      <c r="F19" s="40"/>
      <c r="G19" s="2"/>
      <c r="H19" s="2"/>
      <c r="I19" s="2"/>
      <c r="J19" s="2"/>
      <c r="K19" s="2"/>
    </row>
    <row r="20" spans="3:11" ht="14.25" x14ac:dyDescent="0.2">
      <c r="C20" s="56">
        <v>15</v>
      </c>
      <c r="D20" s="41"/>
      <c r="E20" s="37"/>
      <c r="F20" s="40"/>
      <c r="G20" s="2"/>
      <c r="H20" s="2"/>
      <c r="I20" s="2"/>
      <c r="J20" s="2"/>
      <c r="K20" s="2"/>
    </row>
    <row r="21" spans="3:11" ht="14.25" x14ac:dyDescent="0.2">
      <c r="C21" s="56">
        <v>16</v>
      </c>
      <c r="D21" s="41"/>
      <c r="E21" s="37"/>
      <c r="F21" s="40"/>
      <c r="G21" s="2"/>
      <c r="H21" s="2"/>
      <c r="I21" s="2"/>
      <c r="J21" s="2"/>
      <c r="K21" s="2"/>
    </row>
    <row r="22" spans="3:11" ht="14.25" x14ac:dyDescent="0.2">
      <c r="C22" s="56">
        <v>17</v>
      </c>
      <c r="D22" s="41"/>
      <c r="E22" s="37"/>
      <c r="F22" s="40"/>
      <c r="G22" s="2"/>
      <c r="H22" s="2"/>
      <c r="I22" s="2"/>
      <c r="J22" s="2"/>
      <c r="K22" s="2"/>
    </row>
    <row r="23" spans="3:11" ht="14.25" x14ac:dyDescent="0.2">
      <c r="C23" s="56">
        <v>18</v>
      </c>
      <c r="D23" s="41"/>
      <c r="E23" s="37"/>
      <c r="F23" s="40"/>
      <c r="G23" s="2"/>
      <c r="H23" s="2"/>
      <c r="I23" s="2"/>
      <c r="J23" s="2"/>
      <c r="K23" s="2"/>
    </row>
    <row r="24" spans="3:11" ht="14.25" x14ac:dyDescent="0.2">
      <c r="C24" s="56">
        <v>19</v>
      </c>
      <c r="D24" s="41"/>
      <c r="E24" s="37"/>
      <c r="F24" s="40"/>
      <c r="G24" s="2"/>
      <c r="H24" s="2"/>
      <c r="I24" s="2"/>
      <c r="J24" s="2"/>
      <c r="K24" s="2"/>
    </row>
    <row r="25" spans="3:11" ht="14.25" x14ac:dyDescent="0.2">
      <c r="C25" s="56">
        <v>20</v>
      </c>
      <c r="D25" s="41"/>
      <c r="E25" s="37"/>
      <c r="F25" s="40"/>
      <c r="G25" s="2"/>
      <c r="H25" s="2"/>
      <c r="I25" s="2"/>
      <c r="J25" s="2"/>
      <c r="K25" s="2"/>
    </row>
    <row r="26" spans="3:11" ht="14.25" x14ac:dyDescent="0.2">
      <c r="C26" s="56">
        <v>21</v>
      </c>
      <c r="D26" s="41"/>
      <c r="E26" s="37"/>
      <c r="F26" s="40"/>
      <c r="G26" s="2"/>
      <c r="H26" s="2"/>
      <c r="I26" s="2"/>
      <c r="J26" s="2"/>
      <c r="K26" s="2"/>
    </row>
    <row r="27" spans="3:11" ht="14.25" x14ac:dyDescent="0.2">
      <c r="C27" s="56">
        <v>22</v>
      </c>
      <c r="D27" s="41"/>
      <c r="E27" s="37"/>
      <c r="F27" s="40"/>
      <c r="G27" s="2"/>
      <c r="H27" s="2"/>
      <c r="I27" s="2"/>
      <c r="J27" s="2"/>
      <c r="K27" s="2"/>
    </row>
    <row r="28" spans="3:11" ht="14.25" x14ac:dyDescent="0.2">
      <c r="C28" s="56">
        <v>23</v>
      </c>
      <c r="D28" s="41"/>
      <c r="E28" s="37"/>
      <c r="F28" s="40"/>
      <c r="G28" s="2"/>
      <c r="H28" s="2"/>
      <c r="I28" s="2"/>
      <c r="J28" s="2"/>
      <c r="K28" s="2"/>
    </row>
    <row r="29" spans="3:11" ht="14.25" x14ac:dyDescent="0.2">
      <c r="C29" s="56">
        <v>24</v>
      </c>
      <c r="D29" s="41"/>
      <c r="E29" s="37"/>
      <c r="F29" s="40"/>
      <c r="G29" s="2"/>
      <c r="H29" s="2"/>
      <c r="I29" s="2"/>
      <c r="J29" s="2"/>
      <c r="K29" s="2"/>
    </row>
    <row r="30" spans="3:11" ht="14.25" x14ac:dyDescent="0.2">
      <c r="C30" s="56">
        <v>25</v>
      </c>
      <c r="D30" s="41"/>
      <c r="E30" s="37"/>
      <c r="F30" s="44"/>
      <c r="G30" s="2"/>
      <c r="H30" s="3"/>
      <c r="I30" s="3"/>
      <c r="J30" s="14"/>
      <c r="K30" s="2"/>
    </row>
    <row r="31" spans="3:11" ht="14.25" x14ac:dyDescent="0.2">
      <c r="C31" s="119" t="s">
        <v>5</v>
      </c>
      <c r="D31" s="119"/>
      <c r="E31" s="119"/>
      <c r="F31" s="119"/>
      <c r="G31" s="3"/>
    </row>
    <row r="32" spans="3:11" ht="14.25" x14ac:dyDescent="0.2">
      <c r="C32" s="3"/>
      <c r="D32" s="3"/>
      <c r="E32" s="31"/>
      <c r="F32" s="16"/>
      <c r="G32" s="3"/>
    </row>
    <row r="33" spans="3:7" ht="14.25" x14ac:dyDescent="0.2">
      <c r="C33" s="3"/>
      <c r="D33" s="3"/>
      <c r="E33" s="31"/>
      <c r="F33" s="16"/>
      <c r="G33" s="3"/>
    </row>
    <row r="34" spans="3:7" ht="14.25" x14ac:dyDescent="0.2">
      <c r="C34" s="2"/>
      <c r="D34" s="3"/>
      <c r="E34" s="32"/>
      <c r="F34" s="16"/>
      <c r="G34" s="3"/>
    </row>
    <row r="35" spans="3:7" ht="14.25" x14ac:dyDescent="0.2">
      <c r="C35" s="2"/>
      <c r="D35" s="3"/>
      <c r="E35" s="31"/>
      <c r="F35" s="16"/>
      <c r="G35" s="3"/>
    </row>
    <row r="36" spans="3:7" ht="14.25" x14ac:dyDescent="0.2">
      <c r="C36" s="3"/>
      <c r="D36" s="3"/>
      <c r="E36" s="32"/>
      <c r="F36" s="16"/>
      <c r="G36" s="3"/>
    </row>
    <row r="37" spans="3:7" ht="14.25" x14ac:dyDescent="0.2">
      <c r="C37" s="3"/>
      <c r="D37" s="3"/>
      <c r="E37" s="31"/>
      <c r="F37" s="16"/>
      <c r="G37" s="3"/>
    </row>
    <row r="38" spans="3:7" ht="14.25" x14ac:dyDescent="0.2">
      <c r="C38" s="3"/>
      <c r="D38" s="3"/>
      <c r="E38" s="32"/>
      <c r="F38" s="16"/>
      <c r="G38" s="3"/>
    </row>
    <row r="39" spans="3:7" ht="14.25" x14ac:dyDescent="0.2">
      <c r="C39" s="3"/>
      <c r="D39" s="3"/>
      <c r="E39" s="31"/>
      <c r="F39" s="16"/>
      <c r="G39" s="3"/>
    </row>
    <row r="40" spans="3:7" ht="14.25" x14ac:dyDescent="0.2">
      <c r="C40" s="2"/>
      <c r="D40" s="3"/>
      <c r="E40" s="30"/>
      <c r="F40" s="9"/>
      <c r="G40" s="3"/>
    </row>
    <row r="41" spans="3:7" x14ac:dyDescent="0.2">
      <c r="D41" s="2"/>
      <c r="E41" s="31"/>
    </row>
  </sheetData>
  <mergeCells count="2">
    <mergeCell ref="C31:F31"/>
    <mergeCell ref="C2:F3"/>
  </mergeCells>
  <phoneticPr fontId="0" type="noConversion"/>
  <conditionalFormatting sqref="D6:D30">
    <cfRule type="containsText" dxfId="24" priority="1" operator="containsText" text="Individual">
      <formula>NOT(ISERROR(SEARCH("Individual",D6)))</formula>
    </cfRule>
  </conditionalFormatting>
  <pageMargins left="0.75" right="0.75" top="1" bottom="1" header="0.5" footer="0.5"/>
  <pageSetup orientation="portrait" r:id="rId1"/>
  <headerFooter alignWithMargins="0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6"/>
  <sheetViews>
    <sheetView zoomScaleNormal="100" workbookViewId="0">
      <selection activeCell="K29" sqref="K29"/>
    </sheetView>
  </sheetViews>
  <sheetFormatPr defaultRowHeight="14.25" x14ac:dyDescent="0.2"/>
  <cols>
    <col min="2" max="2" width="3.28515625" customWidth="1"/>
    <col min="4" max="4" width="40.140625" style="10" customWidth="1"/>
    <col min="5" max="5" width="10.7109375" style="27" customWidth="1"/>
  </cols>
  <sheetData>
    <row r="2" spans="3:6" ht="14.25" customHeight="1" x14ac:dyDescent="0.2">
      <c r="C2" s="120" t="s">
        <v>41</v>
      </c>
      <c r="D2" s="120"/>
      <c r="E2" s="120"/>
      <c r="F2" s="120"/>
    </row>
    <row r="3" spans="3:6" ht="14.25" customHeight="1" x14ac:dyDescent="0.2">
      <c r="C3" s="120"/>
      <c r="D3" s="120"/>
      <c r="E3" s="120"/>
      <c r="F3" s="120"/>
    </row>
    <row r="4" spans="3:6" ht="15" thickBot="1" x14ac:dyDescent="0.25"/>
    <row r="5" spans="3:6" ht="15" x14ac:dyDescent="0.25">
      <c r="C5" s="17" t="s">
        <v>2</v>
      </c>
      <c r="D5" s="18" t="s">
        <v>1</v>
      </c>
      <c r="E5" s="33" t="s">
        <v>3</v>
      </c>
      <c r="F5" s="19" t="s">
        <v>4</v>
      </c>
    </row>
    <row r="6" spans="3:6" x14ac:dyDescent="0.2">
      <c r="C6" s="20">
        <v>1</v>
      </c>
      <c r="D6" s="8" t="s">
        <v>22</v>
      </c>
      <c r="E6" s="34">
        <v>7.6365740740740734E-4</v>
      </c>
      <c r="F6" s="21" t="s">
        <v>279</v>
      </c>
    </row>
    <row r="7" spans="3:6" x14ac:dyDescent="0.2">
      <c r="C7" s="20">
        <v>2</v>
      </c>
      <c r="D7" s="8"/>
      <c r="E7" s="34"/>
      <c r="F7" s="21"/>
    </row>
    <row r="8" spans="3:6" x14ac:dyDescent="0.2">
      <c r="C8" s="20">
        <v>3</v>
      </c>
      <c r="D8" s="12"/>
      <c r="E8" s="66"/>
      <c r="F8" s="67"/>
    </row>
    <row r="9" spans="3:6" x14ac:dyDescent="0.2">
      <c r="C9" s="20">
        <v>4</v>
      </c>
      <c r="D9" s="8"/>
      <c r="E9" s="34"/>
      <c r="F9" s="21"/>
    </row>
    <row r="10" spans="3:6" x14ac:dyDescent="0.2">
      <c r="C10" s="20">
        <v>5</v>
      </c>
      <c r="D10" s="8"/>
      <c r="E10" s="34"/>
      <c r="F10" s="21"/>
    </row>
    <row r="11" spans="3:6" x14ac:dyDescent="0.2">
      <c r="C11" s="20">
        <v>6</v>
      </c>
      <c r="D11" s="8"/>
      <c r="E11" s="34"/>
      <c r="F11" s="21"/>
    </row>
    <row r="12" spans="3:6" x14ac:dyDescent="0.2">
      <c r="C12" s="20">
        <v>7</v>
      </c>
      <c r="D12" s="8"/>
      <c r="E12" s="34"/>
      <c r="F12" s="21"/>
    </row>
    <row r="13" spans="3:6" x14ac:dyDescent="0.2">
      <c r="C13" s="20">
        <v>8</v>
      </c>
      <c r="D13" s="8"/>
      <c r="E13" s="34"/>
      <c r="F13" s="21"/>
    </row>
    <row r="14" spans="3:6" x14ac:dyDescent="0.2">
      <c r="C14" s="20">
        <v>9</v>
      </c>
      <c r="D14" s="8"/>
      <c r="E14" s="34"/>
      <c r="F14" s="21"/>
    </row>
    <row r="15" spans="3:6" x14ac:dyDescent="0.2">
      <c r="C15" s="20">
        <v>10</v>
      </c>
      <c r="D15" s="8"/>
      <c r="E15" s="34"/>
      <c r="F15" s="21"/>
    </row>
    <row r="16" spans="3:6" x14ac:dyDescent="0.2">
      <c r="C16" s="20">
        <v>11</v>
      </c>
      <c r="D16" s="8"/>
      <c r="E16" s="34"/>
      <c r="F16" s="21"/>
    </row>
    <row r="17" spans="1:11" x14ac:dyDescent="0.2">
      <c r="C17" s="20">
        <v>12</v>
      </c>
      <c r="D17" s="8"/>
      <c r="E17" s="34"/>
      <c r="F17" s="21"/>
    </row>
    <row r="18" spans="1:11" x14ac:dyDescent="0.2">
      <c r="C18" s="20">
        <v>13</v>
      </c>
      <c r="D18" s="8"/>
      <c r="E18" s="34"/>
      <c r="F18" s="21"/>
    </row>
    <row r="19" spans="1:11" x14ac:dyDescent="0.2">
      <c r="C19" s="20">
        <v>14</v>
      </c>
      <c r="D19" s="8"/>
      <c r="E19" s="34"/>
      <c r="F19" s="21"/>
    </row>
    <row r="20" spans="1:11" ht="15" thickBot="1" x14ac:dyDescent="0.25">
      <c r="C20" s="20">
        <v>15</v>
      </c>
      <c r="D20" s="8"/>
      <c r="E20" s="35"/>
      <c r="F20" s="23"/>
    </row>
    <row r="21" spans="1:11" x14ac:dyDescent="0.2">
      <c r="A21" s="2"/>
      <c r="B21" s="2"/>
      <c r="C21" s="3"/>
      <c r="D21" s="11"/>
      <c r="E21" s="30"/>
      <c r="F21" s="3"/>
      <c r="G21" s="3"/>
      <c r="H21" s="3"/>
      <c r="I21" s="3"/>
      <c r="J21" s="2"/>
      <c r="K21" s="2"/>
    </row>
    <row r="22" spans="1:11" x14ac:dyDescent="0.2">
      <c r="A22" s="2"/>
      <c r="B22" s="2"/>
      <c r="C22" s="3"/>
      <c r="D22" s="11"/>
      <c r="E22" s="30"/>
      <c r="F22" s="3"/>
      <c r="G22" s="3"/>
      <c r="H22" s="3"/>
      <c r="I22" s="3"/>
      <c r="J22" s="2"/>
      <c r="K22" s="2"/>
    </row>
    <row r="23" spans="1:11" x14ac:dyDescent="0.2">
      <c r="A23" s="2"/>
      <c r="B23" s="2"/>
      <c r="C23" s="3"/>
      <c r="D23" s="11"/>
      <c r="E23" s="30"/>
      <c r="F23" s="3"/>
      <c r="G23" s="3"/>
      <c r="H23" s="3"/>
      <c r="I23" s="3"/>
      <c r="J23" s="2"/>
      <c r="K23" s="2"/>
    </row>
    <row r="24" spans="1:11" x14ac:dyDescent="0.2">
      <c r="A24" s="2"/>
      <c r="B24" s="2"/>
      <c r="C24" s="3"/>
      <c r="D24" s="11"/>
      <c r="E24" s="30"/>
      <c r="F24" s="3"/>
      <c r="G24" s="3"/>
      <c r="H24" s="3"/>
      <c r="I24" s="3"/>
      <c r="J24" s="2"/>
      <c r="K24" s="2"/>
    </row>
    <row r="25" spans="1:11" x14ac:dyDescent="0.2">
      <c r="C25" s="119" t="s">
        <v>5</v>
      </c>
      <c r="D25" s="119"/>
      <c r="E25" s="119"/>
      <c r="F25" s="119"/>
      <c r="G25" s="2"/>
      <c r="H25" s="2"/>
      <c r="I25" s="2"/>
      <c r="J25" s="2"/>
      <c r="K25" s="2"/>
    </row>
    <row r="26" spans="1:11" x14ac:dyDescent="0.2">
      <c r="G26" s="2"/>
      <c r="H26" s="2"/>
      <c r="I26" s="2"/>
      <c r="J26" s="2"/>
      <c r="K26" s="2"/>
    </row>
    <row r="33" customFormat="1" ht="12.75" x14ac:dyDescent="0.2"/>
    <row r="34" customFormat="1" ht="12.75" x14ac:dyDescent="0.2"/>
    <row r="35" customFormat="1" ht="12.75" x14ac:dyDescent="0.2"/>
    <row r="36" customFormat="1" ht="12.75" x14ac:dyDescent="0.2"/>
  </sheetData>
  <mergeCells count="2">
    <mergeCell ref="C25:F25"/>
    <mergeCell ref="C2:F3"/>
  </mergeCells>
  <pageMargins left="0.75" right="0.75" top="1" bottom="1" header="0.5" footer="0.5"/>
  <pageSetup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L70"/>
  <sheetViews>
    <sheetView zoomScaleNormal="100" workbookViewId="0">
      <selection activeCell="C5" sqref="C5:K5"/>
    </sheetView>
  </sheetViews>
  <sheetFormatPr defaultRowHeight="12.75" x14ac:dyDescent="0.2"/>
  <cols>
    <col min="2" max="2" width="3.28515625" customWidth="1"/>
    <col min="4" max="4" width="9.140625" hidden="1" customWidth="1"/>
    <col min="6" max="7" width="25.42578125" customWidth="1"/>
    <col min="8" max="8" width="12" style="27" customWidth="1"/>
    <col min="9" max="10" width="12" style="27" hidden="1" customWidth="1"/>
    <col min="11" max="11" width="9.140625" style="7"/>
  </cols>
  <sheetData>
    <row r="2" spans="3:11" ht="12.75" customHeight="1" x14ac:dyDescent="0.2">
      <c r="C2" s="120" t="s">
        <v>42</v>
      </c>
      <c r="D2" s="120"/>
      <c r="E2" s="120"/>
      <c r="F2" s="120"/>
      <c r="G2" s="120"/>
      <c r="H2" s="120"/>
      <c r="I2" s="120"/>
      <c r="J2" s="120"/>
      <c r="K2" s="120"/>
    </row>
    <row r="3" spans="3:11" ht="12.75" customHeight="1" x14ac:dyDescent="0.2">
      <c r="C3" s="120"/>
      <c r="D3" s="120"/>
      <c r="E3" s="120"/>
      <c r="F3" s="120"/>
      <c r="G3" s="120"/>
      <c r="H3" s="120"/>
      <c r="I3" s="120"/>
      <c r="J3" s="120"/>
      <c r="K3" s="120"/>
    </row>
    <row r="4" spans="3:11" ht="13.5" thickBot="1" x14ac:dyDescent="0.25"/>
    <row r="5" spans="3:11" x14ac:dyDescent="0.2">
      <c r="C5" s="4" t="s">
        <v>2</v>
      </c>
      <c r="D5" s="51" t="s">
        <v>2</v>
      </c>
      <c r="E5" s="5" t="s">
        <v>26</v>
      </c>
      <c r="F5" s="5" t="s">
        <v>0</v>
      </c>
      <c r="G5" s="5" t="s">
        <v>1</v>
      </c>
      <c r="H5" s="28" t="s">
        <v>3</v>
      </c>
      <c r="I5" s="62" t="s">
        <v>3</v>
      </c>
      <c r="J5" s="62" t="s">
        <v>3</v>
      </c>
      <c r="K5" s="6" t="s">
        <v>4</v>
      </c>
    </row>
    <row r="6" spans="3:11" x14ac:dyDescent="0.2">
      <c r="C6" s="61">
        <f t="shared" ref="C6:C50" si="0">IF(H6="","",IF(G6="FLORIDA CLUB SWIMMING","",RANK(I6,$I$6:$I$50,1)))</f>
        <v>1</v>
      </c>
      <c r="D6" s="61">
        <f t="shared" ref="D6:D50" si="1">IF(J6="","", RANK($J6,$J$6:$J$50,1))</f>
        <v>1</v>
      </c>
      <c r="E6" s="59">
        <v>79</v>
      </c>
      <c r="F6" s="59" t="str">
        <f>IF(E6="", "", VLOOKUP(E6, 'Team List'!$A:$B, 2, FALSE))</f>
        <v>Alexander Montgomery</v>
      </c>
      <c r="G6" s="59" t="str">
        <f>IF(E6="", "", VLOOKUP(E6, 'Team List'!$A:$C, 3, FALSE))</f>
        <v>WHITE LIGHTNING</v>
      </c>
      <c r="H6" s="60">
        <v>1.4626157407407409E-3</v>
      </c>
      <c r="I6" s="63">
        <f t="shared" ref="I6:I50" si="2">IF(G6="FLORIDA CLUB SWIMMING", "", IF(H6="", "", H6))</f>
        <v>1.4626157407407409E-3</v>
      </c>
      <c r="J6" s="63">
        <f t="shared" ref="J6:J50" si="3">IF($G6="FLORIDA CLUB SWIMMING", "", IF($G6="INDIVIDUAL", "", IF(H6="", "", H6)))</f>
        <v>1.4626157407407409E-3</v>
      </c>
      <c r="K6" s="15">
        <f t="shared" ref="K6:K50" si="4">IF(D6="","",IF(D6=1,6,IF(D6=2,4,IF(D6=3,3,IF(D6=4,2,IF(D6=5,1,""))))))</f>
        <v>6</v>
      </c>
    </row>
    <row r="7" spans="3:11" x14ac:dyDescent="0.2">
      <c r="C7" s="61">
        <f t="shared" si="0"/>
        <v>2</v>
      </c>
      <c r="D7" s="61">
        <f t="shared" si="1"/>
        <v>2</v>
      </c>
      <c r="E7" s="59">
        <v>112</v>
      </c>
      <c r="F7" s="59" t="str">
        <f>IF(E7="", "", VLOOKUP(E7, 'Team List'!$A:$B, 2, FALSE))</f>
        <v>Michael Burke</v>
      </c>
      <c r="G7" s="59" t="str">
        <f>IF(E7="", "", VLOOKUP(E7, 'Team List'!$A:$C, 3, FALSE))</f>
        <v>FLORIDA RUNNING CLUB</v>
      </c>
      <c r="H7" s="60">
        <v>1.4726851851851852E-3</v>
      </c>
      <c r="I7" s="63">
        <f t="shared" si="2"/>
        <v>1.4726851851851852E-3</v>
      </c>
      <c r="J7" s="63">
        <f t="shared" si="3"/>
        <v>1.4726851851851852E-3</v>
      </c>
      <c r="K7" s="15">
        <f t="shared" si="4"/>
        <v>4</v>
      </c>
    </row>
    <row r="8" spans="3:11" x14ac:dyDescent="0.2">
      <c r="C8" s="61">
        <f t="shared" si="0"/>
        <v>3</v>
      </c>
      <c r="D8" s="61">
        <f t="shared" si="1"/>
        <v>3</v>
      </c>
      <c r="E8" s="59">
        <v>78</v>
      </c>
      <c r="F8" s="59" t="str">
        <f>IF(E8="", "", VLOOKUP(E8, 'Team List'!$A:$B, 2, FALSE))</f>
        <v>Zachary Mori</v>
      </c>
      <c r="G8" s="59" t="str">
        <f>IF(E8="", "", VLOOKUP(E8, 'Team List'!$A:$C, 3, FALSE))</f>
        <v>TRIGATORS</v>
      </c>
      <c r="H8" s="60">
        <v>1.5207175925925926E-3</v>
      </c>
      <c r="I8" s="63">
        <f t="shared" si="2"/>
        <v>1.5207175925925926E-3</v>
      </c>
      <c r="J8" s="63">
        <f t="shared" si="3"/>
        <v>1.5207175925925926E-3</v>
      </c>
      <c r="K8" s="15">
        <f t="shared" si="4"/>
        <v>3</v>
      </c>
    </row>
    <row r="9" spans="3:11" x14ac:dyDescent="0.2">
      <c r="C9" s="61">
        <f t="shared" si="0"/>
        <v>4</v>
      </c>
      <c r="D9" s="61" t="str">
        <f t="shared" si="1"/>
        <v/>
      </c>
      <c r="E9" s="59">
        <v>207</v>
      </c>
      <c r="F9" s="59" t="str">
        <f>IF(E9="", "", VLOOKUP(E9, 'Team List'!$A:$B, 2, FALSE))</f>
        <v>Joseph Bernardo</v>
      </c>
      <c r="G9" s="59" t="str">
        <f>IF(E9="", "", VLOOKUP(E9, 'Team List'!$A:$C, 3, FALSE))</f>
        <v>INDIVIDUAL</v>
      </c>
      <c r="H9" s="60">
        <v>1.5234953703703704E-3</v>
      </c>
      <c r="I9" s="63">
        <f t="shared" si="2"/>
        <v>1.5234953703703704E-3</v>
      </c>
      <c r="J9" s="63" t="str">
        <f t="shared" si="3"/>
        <v/>
      </c>
      <c r="K9" s="15" t="str">
        <f t="shared" si="4"/>
        <v/>
      </c>
    </row>
    <row r="10" spans="3:11" x14ac:dyDescent="0.2">
      <c r="C10" s="61">
        <f t="shared" si="0"/>
        <v>5</v>
      </c>
      <c r="D10" s="61" t="str">
        <f t="shared" si="1"/>
        <v/>
      </c>
      <c r="E10" s="59">
        <v>210</v>
      </c>
      <c r="F10" s="59" t="str">
        <f>IF(E10="", "", VLOOKUP(E10, 'Team List'!$A:$B, 2, FALSE))</f>
        <v>Justin Thompson</v>
      </c>
      <c r="G10" s="59" t="str">
        <f>IF(E10="", "", VLOOKUP(E10, 'Team List'!$A:$C, 3, FALSE))</f>
        <v>INDIVIDUAL</v>
      </c>
      <c r="H10" s="60">
        <v>1.5587962962962962E-3</v>
      </c>
      <c r="I10" s="63">
        <f t="shared" si="2"/>
        <v>1.5587962962962962E-3</v>
      </c>
      <c r="J10" s="63" t="str">
        <f t="shared" si="3"/>
        <v/>
      </c>
      <c r="K10" s="15" t="str">
        <f t="shared" si="4"/>
        <v/>
      </c>
    </row>
    <row r="11" spans="3:11" x14ac:dyDescent="0.2">
      <c r="C11" s="61">
        <f t="shared" si="0"/>
        <v>6</v>
      </c>
      <c r="D11" s="61">
        <f t="shared" si="1"/>
        <v>4</v>
      </c>
      <c r="E11" s="59">
        <v>88</v>
      </c>
      <c r="F11" s="59" t="str">
        <f>IF(E11="", "", VLOOKUP(E11, 'Team List'!$A:$B, 2, FALSE))</f>
        <v>Dylan Conn</v>
      </c>
      <c r="G11" s="59" t="str">
        <f>IF(E11="", "", VLOOKUP(E11, 'Team List'!$A:$C, 3, FALSE))</f>
        <v>ZETA BETA TAU</v>
      </c>
      <c r="H11" s="60">
        <v>1.5814814814814815E-3</v>
      </c>
      <c r="I11" s="63">
        <f t="shared" si="2"/>
        <v>1.5814814814814815E-3</v>
      </c>
      <c r="J11" s="63">
        <f t="shared" si="3"/>
        <v>1.5814814814814815E-3</v>
      </c>
      <c r="K11" s="15">
        <f t="shared" si="4"/>
        <v>2</v>
      </c>
    </row>
    <row r="12" spans="3:11" x14ac:dyDescent="0.2">
      <c r="C12" s="61">
        <f t="shared" si="0"/>
        <v>7</v>
      </c>
      <c r="D12" s="61">
        <f t="shared" si="1"/>
        <v>5</v>
      </c>
      <c r="E12" s="59">
        <v>16</v>
      </c>
      <c r="F12" s="59" t="str">
        <f>IF(E12="", "", VLOOKUP(E12, 'Team List'!$A:$B, 2, FALSE))</f>
        <v>Mark Benjamin</v>
      </c>
      <c r="G12" s="59" t="str">
        <f>IF(E12="", "", VLOOKUP(E12, 'Team List'!$A:$C, 3, FALSE))</f>
        <v>FLORIDA RUNNING CLUB</v>
      </c>
      <c r="H12" s="60">
        <v>1.6010416666666666E-3</v>
      </c>
      <c r="I12" s="63">
        <f t="shared" si="2"/>
        <v>1.6010416666666666E-3</v>
      </c>
      <c r="J12" s="63">
        <f t="shared" si="3"/>
        <v>1.6010416666666666E-3</v>
      </c>
      <c r="K12" s="15">
        <f t="shared" si="4"/>
        <v>1</v>
      </c>
    </row>
    <row r="13" spans="3:11" x14ac:dyDescent="0.2">
      <c r="C13" s="61">
        <f t="shared" si="0"/>
        <v>8</v>
      </c>
      <c r="D13" s="61">
        <f t="shared" si="1"/>
        <v>6</v>
      </c>
      <c r="E13" s="59">
        <v>40</v>
      </c>
      <c r="F13" s="59" t="str">
        <f>IF(E13="", "", VLOOKUP(E13, 'Team List'!$A:$B, 2, FALSE))</f>
        <v>Daniel Ziebelman</v>
      </c>
      <c r="G13" s="59" t="str">
        <f>IF(E13="", "", VLOOKUP(E13, 'Team List'!$A:$C, 3, FALSE))</f>
        <v>PI KAPPA ALPHA</v>
      </c>
      <c r="H13" s="60">
        <v>1.6145833333333333E-3</v>
      </c>
      <c r="I13" s="63">
        <f t="shared" si="2"/>
        <v>1.6145833333333333E-3</v>
      </c>
      <c r="J13" s="63">
        <f t="shared" si="3"/>
        <v>1.6145833333333333E-3</v>
      </c>
      <c r="K13" s="15" t="str">
        <f t="shared" si="4"/>
        <v/>
      </c>
    </row>
    <row r="14" spans="3:11" x14ac:dyDescent="0.2">
      <c r="C14" s="61">
        <f t="shared" si="0"/>
        <v>9</v>
      </c>
      <c r="D14" s="61">
        <f t="shared" si="1"/>
        <v>7</v>
      </c>
      <c r="E14" s="59">
        <v>115</v>
      </c>
      <c r="F14" s="59" t="str">
        <f>IF(E14="", "", VLOOKUP(E14, 'Team List'!$A:$B, 2, FALSE))</f>
        <v>Lee Seifer</v>
      </c>
      <c r="G14" s="59" t="str">
        <f>IF(E14="", "", VLOOKUP(E14, 'Team List'!$A:$C, 3, FALSE))</f>
        <v>PHI DELT</v>
      </c>
      <c r="H14" s="60">
        <v>1.6412037037037037E-3</v>
      </c>
      <c r="I14" s="63">
        <f t="shared" si="2"/>
        <v>1.6412037037037037E-3</v>
      </c>
      <c r="J14" s="63">
        <f t="shared" si="3"/>
        <v>1.6412037037037037E-3</v>
      </c>
      <c r="K14" s="15" t="str">
        <f t="shared" si="4"/>
        <v/>
      </c>
    </row>
    <row r="15" spans="3:11" x14ac:dyDescent="0.2">
      <c r="C15" s="61">
        <f t="shared" si="0"/>
        <v>10</v>
      </c>
      <c r="D15" s="61">
        <f t="shared" si="1"/>
        <v>8</v>
      </c>
      <c r="E15" s="59">
        <v>67</v>
      </c>
      <c r="F15" s="59" t="str">
        <f>IF(E15="", "", VLOOKUP(E15, 'Team List'!$A:$B, 2, FALSE))</f>
        <v>Connor Marshall</v>
      </c>
      <c r="G15" s="59" t="str">
        <f>IF(E15="", "", VLOOKUP(E15, 'Team List'!$A:$C, 3, FALSE))</f>
        <v>TRIGATORS</v>
      </c>
      <c r="H15" s="60">
        <v>1.678703703703704E-3</v>
      </c>
      <c r="I15" s="63">
        <f t="shared" si="2"/>
        <v>1.678703703703704E-3</v>
      </c>
      <c r="J15" s="63">
        <f t="shared" si="3"/>
        <v>1.678703703703704E-3</v>
      </c>
      <c r="K15" s="15" t="str">
        <f t="shared" si="4"/>
        <v/>
      </c>
    </row>
    <row r="16" spans="3:11" x14ac:dyDescent="0.2">
      <c r="C16" s="61">
        <f t="shared" si="0"/>
        <v>11</v>
      </c>
      <c r="D16" s="61">
        <f t="shared" si="1"/>
        <v>9</v>
      </c>
      <c r="E16" s="59">
        <v>31</v>
      </c>
      <c r="F16" s="59" t="str">
        <f>IF(E16="", "", VLOOKUP(E16, 'Team List'!$A:$B, 2, FALSE))</f>
        <v>Christopher Johnson</v>
      </c>
      <c r="G16" s="59" t="str">
        <f>IF(E16="", "", VLOOKUP(E16, 'Team List'!$A:$C, 3, FALSE))</f>
        <v>PHI KAPPA TAU</v>
      </c>
      <c r="H16" s="60">
        <v>1.7200231481481483E-3</v>
      </c>
      <c r="I16" s="63">
        <f t="shared" si="2"/>
        <v>1.7200231481481483E-3</v>
      </c>
      <c r="J16" s="63">
        <f t="shared" si="3"/>
        <v>1.7200231481481483E-3</v>
      </c>
      <c r="K16" s="15" t="str">
        <f t="shared" si="4"/>
        <v/>
      </c>
    </row>
    <row r="17" spans="3:11" x14ac:dyDescent="0.2">
      <c r="C17" s="61">
        <f t="shared" si="0"/>
        <v>12</v>
      </c>
      <c r="D17" s="61">
        <f t="shared" si="1"/>
        <v>10</v>
      </c>
      <c r="E17" s="59">
        <v>4</v>
      </c>
      <c r="F17" s="59" t="str">
        <f>IF(E17="", "", VLOOKUP(E17, 'Team List'!$A:$B, 2, FALSE))</f>
        <v>Blake Myer</v>
      </c>
      <c r="G17" s="59" t="str">
        <f>IF(E17="", "", VLOOKUP(E17, 'Team List'!$A:$C, 3, FALSE))</f>
        <v>BETA THETA PI</v>
      </c>
      <c r="H17" s="60">
        <v>1.8346064814814815E-3</v>
      </c>
      <c r="I17" s="63">
        <f t="shared" si="2"/>
        <v>1.8346064814814815E-3</v>
      </c>
      <c r="J17" s="63">
        <f t="shared" si="3"/>
        <v>1.8346064814814815E-3</v>
      </c>
      <c r="K17" s="15" t="str">
        <f t="shared" si="4"/>
        <v/>
      </c>
    </row>
    <row r="18" spans="3:11" x14ac:dyDescent="0.2">
      <c r="C18" s="61">
        <f t="shared" si="0"/>
        <v>13</v>
      </c>
      <c r="D18" s="61">
        <f t="shared" si="1"/>
        <v>11</v>
      </c>
      <c r="E18" s="59">
        <v>114</v>
      </c>
      <c r="F18" s="59" t="str">
        <f>IF(E18="", "", VLOOKUP(E18, 'Team List'!$A:$B, 2, FALSE))</f>
        <v>Kenneth Cutler</v>
      </c>
      <c r="G18" s="59" t="str">
        <f>IF(E18="", "", VLOOKUP(E18, 'Team List'!$A:$C, 3, FALSE))</f>
        <v>PHI DELT</v>
      </c>
      <c r="H18" s="60">
        <v>1.8623842592592596E-3</v>
      </c>
      <c r="I18" s="63">
        <f t="shared" si="2"/>
        <v>1.8623842592592596E-3</v>
      </c>
      <c r="J18" s="63">
        <f t="shared" si="3"/>
        <v>1.8623842592592596E-3</v>
      </c>
      <c r="K18" s="15" t="str">
        <f t="shared" si="4"/>
        <v/>
      </c>
    </row>
    <row r="19" spans="3:11" x14ac:dyDescent="0.2">
      <c r="C19" s="61">
        <f t="shared" si="0"/>
        <v>14</v>
      </c>
      <c r="D19" s="61">
        <f t="shared" si="1"/>
        <v>12</v>
      </c>
      <c r="E19" s="59">
        <v>62</v>
      </c>
      <c r="F19" s="59" t="str">
        <f>IF(E19="", "", VLOOKUP(E19, 'Team List'!$A:$B, 2, FALSE))</f>
        <v>Dennis Dipasquale</v>
      </c>
      <c r="G19" s="59" t="str">
        <f>IF(E19="", "", VLOOKUP(E19, 'Team List'!$A:$C, 3, FALSE))</f>
        <v>TRIGATORS</v>
      </c>
      <c r="H19" s="60">
        <v>1.8668981481481481E-3</v>
      </c>
      <c r="I19" s="63">
        <f t="shared" si="2"/>
        <v>1.8668981481481481E-3</v>
      </c>
      <c r="J19" s="63">
        <f t="shared" si="3"/>
        <v>1.8668981481481481E-3</v>
      </c>
      <c r="K19" s="15" t="str">
        <f t="shared" si="4"/>
        <v/>
      </c>
    </row>
    <row r="20" spans="3:11" x14ac:dyDescent="0.2">
      <c r="C20" s="61">
        <f t="shared" si="0"/>
        <v>15</v>
      </c>
      <c r="D20" s="61">
        <f t="shared" si="1"/>
        <v>13</v>
      </c>
      <c r="E20" s="59">
        <v>117</v>
      </c>
      <c r="F20" s="59" t="str">
        <f>IF(E20="", "", VLOOKUP(E20, 'Team List'!$A:$B, 2, FALSE))</f>
        <v>Royce Sages</v>
      </c>
      <c r="G20" s="59" t="str">
        <f>IF(E20="", "", VLOOKUP(E20, 'Team List'!$A:$C, 3, FALSE))</f>
        <v>PHI KAPPA TAU</v>
      </c>
      <c r="H20" s="60">
        <v>1.8833333333333332E-3</v>
      </c>
      <c r="I20" s="63">
        <f t="shared" si="2"/>
        <v>1.8833333333333332E-3</v>
      </c>
      <c r="J20" s="63">
        <f t="shared" si="3"/>
        <v>1.8833333333333332E-3</v>
      </c>
      <c r="K20" s="15" t="str">
        <f t="shared" si="4"/>
        <v/>
      </c>
    </row>
    <row r="21" spans="3:11" x14ac:dyDescent="0.2">
      <c r="C21" s="61" t="str">
        <f t="shared" si="0"/>
        <v/>
      </c>
      <c r="D21" s="61" t="str">
        <f t="shared" si="1"/>
        <v/>
      </c>
      <c r="E21" s="59"/>
      <c r="F21" s="59" t="str">
        <f>IF(E21="", "", VLOOKUP(E21, 'Team List'!$A:$B, 2, FALSE))</f>
        <v/>
      </c>
      <c r="G21" s="59" t="str">
        <f>IF(E21="", "", VLOOKUP(E21, 'Team List'!$A:$C, 3, FALSE))</f>
        <v/>
      </c>
      <c r="H21" s="60"/>
      <c r="I21" s="63" t="str">
        <f t="shared" si="2"/>
        <v/>
      </c>
      <c r="J21" s="63" t="str">
        <f t="shared" si="3"/>
        <v/>
      </c>
      <c r="K21" s="15" t="str">
        <f t="shared" si="4"/>
        <v/>
      </c>
    </row>
    <row r="22" spans="3:11" x14ac:dyDescent="0.2">
      <c r="C22" s="61" t="str">
        <f t="shared" si="0"/>
        <v/>
      </c>
      <c r="D22" s="61" t="str">
        <f t="shared" si="1"/>
        <v/>
      </c>
      <c r="E22" s="59"/>
      <c r="F22" s="59" t="str">
        <f>IF(E22="", "", VLOOKUP(E22, 'Team List'!$A:$B, 2, FALSE))</f>
        <v/>
      </c>
      <c r="G22" s="59" t="str">
        <f>IF(E22="", "", VLOOKUP(E22, 'Team List'!$A:$C, 3, FALSE))</f>
        <v/>
      </c>
      <c r="H22" s="60"/>
      <c r="I22" s="63" t="str">
        <f t="shared" si="2"/>
        <v/>
      </c>
      <c r="J22" s="63" t="str">
        <f t="shared" si="3"/>
        <v/>
      </c>
      <c r="K22" s="15" t="str">
        <f t="shared" si="4"/>
        <v/>
      </c>
    </row>
    <row r="23" spans="3:11" x14ac:dyDescent="0.2">
      <c r="C23" s="61" t="str">
        <f t="shared" si="0"/>
        <v/>
      </c>
      <c r="D23" s="61" t="str">
        <f t="shared" si="1"/>
        <v/>
      </c>
      <c r="E23" s="59"/>
      <c r="F23" s="59" t="str">
        <f>IF(E23="", "", VLOOKUP(E23, 'Team List'!$A:$B, 2, FALSE))</f>
        <v/>
      </c>
      <c r="G23" s="59" t="str">
        <f>IF(E23="", "", VLOOKUP(E23, 'Team List'!$A:$C, 3, FALSE))</f>
        <v/>
      </c>
      <c r="H23" s="60"/>
      <c r="I23" s="63" t="str">
        <f t="shared" si="2"/>
        <v/>
      </c>
      <c r="J23" s="63" t="str">
        <f t="shared" si="3"/>
        <v/>
      </c>
      <c r="K23" s="15" t="str">
        <f t="shared" si="4"/>
        <v/>
      </c>
    </row>
    <row r="24" spans="3:11" x14ac:dyDescent="0.2">
      <c r="C24" s="61" t="str">
        <f t="shared" si="0"/>
        <v/>
      </c>
      <c r="D24" s="61" t="str">
        <f t="shared" si="1"/>
        <v/>
      </c>
      <c r="E24" s="59"/>
      <c r="F24" s="59" t="str">
        <f>IF(E24="", "", VLOOKUP(E24, 'Team List'!$A:$B, 2, FALSE))</f>
        <v/>
      </c>
      <c r="G24" s="59" t="str">
        <f>IF(E24="", "", VLOOKUP(E24, 'Team List'!$A:$C, 3, FALSE))</f>
        <v/>
      </c>
      <c r="H24" s="60"/>
      <c r="I24" s="63" t="str">
        <f t="shared" si="2"/>
        <v/>
      </c>
      <c r="J24" s="63" t="str">
        <f t="shared" si="3"/>
        <v/>
      </c>
      <c r="K24" s="15" t="str">
        <f t="shared" si="4"/>
        <v/>
      </c>
    </row>
    <row r="25" spans="3:11" x14ac:dyDescent="0.2">
      <c r="C25" s="61" t="str">
        <f t="shared" si="0"/>
        <v/>
      </c>
      <c r="D25" s="61" t="str">
        <f t="shared" si="1"/>
        <v/>
      </c>
      <c r="E25" s="59"/>
      <c r="F25" s="59" t="str">
        <f>IF(E25="", "", VLOOKUP(E25, 'Team List'!$A:$B, 2, FALSE))</f>
        <v/>
      </c>
      <c r="G25" s="59" t="str">
        <f>IF(E25="", "", VLOOKUP(E25, 'Team List'!$A:$C, 3, FALSE))</f>
        <v/>
      </c>
      <c r="H25" s="60"/>
      <c r="I25" s="63" t="str">
        <f t="shared" si="2"/>
        <v/>
      </c>
      <c r="J25" s="63" t="str">
        <f t="shared" si="3"/>
        <v/>
      </c>
      <c r="K25" s="15" t="str">
        <f t="shared" si="4"/>
        <v/>
      </c>
    </row>
    <row r="26" spans="3:11" x14ac:dyDescent="0.2">
      <c r="C26" s="61" t="str">
        <f t="shared" si="0"/>
        <v/>
      </c>
      <c r="D26" s="61" t="str">
        <f t="shared" si="1"/>
        <v/>
      </c>
      <c r="E26" s="59"/>
      <c r="F26" s="59" t="str">
        <f>IF(E26="", "", VLOOKUP(E26, 'Team List'!$A:$B, 2, FALSE))</f>
        <v/>
      </c>
      <c r="G26" s="59" t="str">
        <f>IF(E26="", "", VLOOKUP(E26, 'Team List'!$A:$C, 3, FALSE))</f>
        <v/>
      </c>
      <c r="H26" s="60"/>
      <c r="I26" s="63" t="str">
        <f t="shared" si="2"/>
        <v/>
      </c>
      <c r="J26" s="63" t="str">
        <f t="shared" si="3"/>
        <v/>
      </c>
      <c r="K26" s="15" t="str">
        <f t="shared" si="4"/>
        <v/>
      </c>
    </row>
    <row r="27" spans="3:11" x14ac:dyDescent="0.2">
      <c r="C27" s="61" t="str">
        <f t="shared" si="0"/>
        <v/>
      </c>
      <c r="D27" s="61" t="str">
        <f t="shared" si="1"/>
        <v/>
      </c>
      <c r="E27" s="59"/>
      <c r="F27" s="59" t="str">
        <f>IF(E27="", "", VLOOKUP(E27, 'Team List'!$A:$B, 2, FALSE))</f>
        <v/>
      </c>
      <c r="G27" s="59" t="str">
        <f>IF(E27="", "", VLOOKUP(E27, 'Team List'!$A:$C, 3, FALSE))</f>
        <v/>
      </c>
      <c r="H27" s="60"/>
      <c r="I27" s="63" t="str">
        <f t="shared" si="2"/>
        <v/>
      </c>
      <c r="J27" s="63" t="str">
        <f t="shared" si="3"/>
        <v/>
      </c>
      <c r="K27" s="15" t="str">
        <f t="shared" si="4"/>
        <v/>
      </c>
    </row>
    <row r="28" spans="3:11" x14ac:dyDescent="0.2">
      <c r="C28" s="61" t="str">
        <f t="shared" si="0"/>
        <v/>
      </c>
      <c r="D28" s="61" t="str">
        <f t="shared" si="1"/>
        <v/>
      </c>
      <c r="E28" s="59"/>
      <c r="F28" s="59" t="str">
        <f>IF(E28="", "", VLOOKUP(E28, 'Team List'!$A:$B, 2, FALSE))</f>
        <v/>
      </c>
      <c r="G28" s="59" t="str">
        <f>IF(E28="", "", VLOOKUP(E28, 'Team List'!$A:$C, 3, FALSE))</f>
        <v/>
      </c>
      <c r="H28" s="60"/>
      <c r="I28" s="63" t="str">
        <f t="shared" si="2"/>
        <v/>
      </c>
      <c r="J28" s="63" t="str">
        <f t="shared" si="3"/>
        <v/>
      </c>
      <c r="K28" s="15" t="str">
        <f t="shared" si="4"/>
        <v/>
      </c>
    </row>
    <row r="29" spans="3:11" x14ac:dyDescent="0.2">
      <c r="C29" s="61" t="str">
        <f t="shared" si="0"/>
        <v/>
      </c>
      <c r="D29" s="61" t="str">
        <f t="shared" si="1"/>
        <v/>
      </c>
      <c r="E29" s="59"/>
      <c r="F29" s="59" t="str">
        <f>IF(E29="", "", VLOOKUP(E29, 'Team List'!$A:$B, 2, FALSE))</f>
        <v/>
      </c>
      <c r="G29" s="59" t="str">
        <f>IF(E29="", "", VLOOKUP(E29, 'Team List'!$A:$C, 3, FALSE))</f>
        <v/>
      </c>
      <c r="H29" s="60"/>
      <c r="I29" s="63" t="str">
        <f t="shared" si="2"/>
        <v/>
      </c>
      <c r="J29" s="63" t="str">
        <f t="shared" si="3"/>
        <v/>
      </c>
      <c r="K29" s="15" t="str">
        <f t="shared" si="4"/>
        <v/>
      </c>
    </row>
    <row r="30" spans="3:11" x14ac:dyDescent="0.2">
      <c r="C30" s="61" t="str">
        <f t="shared" si="0"/>
        <v/>
      </c>
      <c r="D30" s="61" t="str">
        <f t="shared" si="1"/>
        <v/>
      </c>
      <c r="E30" s="59"/>
      <c r="F30" s="59" t="str">
        <f>IF(E30="", "", VLOOKUP(E30, 'Team List'!$A:$B, 2, FALSE))</f>
        <v/>
      </c>
      <c r="G30" s="59" t="str">
        <f>IF(E30="", "", VLOOKUP(E30, 'Team List'!$A:$C, 3, FALSE))</f>
        <v/>
      </c>
      <c r="H30" s="60"/>
      <c r="I30" s="63" t="str">
        <f t="shared" si="2"/>
        <v/>
      </c>
      <c r="J30" s="63" t="str">
        <f t="shared" si="3"/>
        <v/>
      </c>
      <c r="K30" s="15" t="str">
        <f t="shared" si="4"/>
        <v/>
      </c>
    </row>
    <row r="31" spans="3:11" x14ac:dyDescent="0.2">
      <c r="C31" s="61" t="str">
        <f t="shared" si="0"/>
        <v/>
      </c>
      <c r="D31" s="61" t="str">
        <f t="shared" si="1"/>
        <v/>
      </c>
      <c r="E31" s="59"/>
      <c r="F31" s="59" t="str">
        <f>IF(E31="", "", VLOOKUP(E31, 'Team List'!$A:$B, 2, FALSE))</f>
        <v/>
      </c>
      <c r="G31" s="59" t="str">
        <f>IF(E31="", "", VLOOKUP(E31, 'Team List'!$A:$C, 3, FALSE))</f>
        <v/>
      </c>
      <c r="H31" s="60"/>
      <c r="I31" s="63" t="str">
        <f t="shared" si="2"/>
        <v/>
      </c>
      <c r="J31" s="63" t="str">
        <f t="shared" si="3"/>
        <v/>
      </c>
      <c r="K31" s="15" t="str">
        <f t="shared" si="4"/>
        <v/>
      </c>
    </row>
    <row r="32" spans="3:11" x14ac:dyDescent="0.2">
      <c r="C32" s="61" t="str">
        <f t="shared" si="0"/>
        <v/>
      </c>
      <c r="D32" s="61" t="str">
        <f t="shared" si="1"/>
        <v/>
      </c>
      <c r="E32" s="59"/>
      <c r="F32" s="59" t="str">
        <f>IF(E32="", "", VLOOKUP(E32, 'Team List'!$A:$B, 2, FALSE))</f>
        <v/>
      </c>
      <c r="G32" s="59" t="str">
        <f>IF(E32="", "", VLOOKUP(E32, 'Team List'!$A:$C, 3, FALSE))</f>
        <v/>
      </c>
      <c r="H32" s="60"/>
      <c r="I32" s="63" t="str">
        <f t="shared" si="2"/>
        <v/>
      </c>
      <c r="J32" s="63" t="str">
        <f t="shared" si="3"/>
        <v/>
      </c>
      <c r="K32" s="15" t="str">
        <f t="shared" si="4"/>
        <v/>
      </c>
    </row>
    <row r="33" spans="3:11" x14ac:dyDescent="0.2">
      <c r="C33" s="61" t="str">
        <f t="shared" si="0"/>
        <v/>
      </c>
      <c r="D33" s="61" t="str">
        <f t="shared" si="1"/>
        <v/>
      </c>
      <c r="E33" s="59"/>
      <c r="F33" s="59" t="str">
        <f>IF(E33="", "", VLOOKUP(E33, 'Team List'!$A:$B, 2, FALSE))</f>
        <v/>
      </c>
      <c r="G33" s="59" t="str">
        <f>IF(E33="", "", VLOOKUP(E33, 'Team List'!$A:$C, 3, FALSE))</f>
        <v/>
      </c>
      <c r="H33" s="60"/>
      <c r="I33" s="63" t="str">
        <f t="shared" si="2"/>
        <v/>
      </c>
      <c r="J33" s="63" t="str">
        <f t="shared" si="3"/>
        <v/>
      </c>
      <c r="K33" s="15" t="str">
        <f t="shared" si="4"/>
        <v/>
      </c>
    </row>
    <row r="34" spans="3:11" x14ac:dyDescent="0.2">
      <c r="C34" s="61" t="str">
        <f t="shared" si="0"/>
        <v/>
      </c>
      <c r="D34" s="61" t="str">
        <f t="shared" si="1"/>
        <v/>
      </c>
      <c r="E34" s="59"/>
      <c r="F34" s="59" t="str">
        <f>IF(E34="", "", VLOOKUP(E34, 'Team List'!$A:$B, 2, FALSE))</f>
        <v/>
      </c>
      <c r="G34" s="59" t="str">
        <f>IF(E34="", "", VLOOKUP(E34, 'Team List'!$A:$C, 3, FALSE))</f>
        <v/>
      </c>
      <c r="H34" s="60"/>
      <c r="I34" s="63" t="str">
        <f t="shared" si="2"/>
        <v/>
      </c>
      <c r="J34" s="63" t="str">
        <f t="shared" si="3"/>
        <v/>
      </c>
      <c r="K34" s="15" t="str">
        <f t="shared" si="4"/>
        <v/>
      </c>
    </row>
    <row r="35" spans="3:11" x14ac:dyDescent="0.2">
      <c r="C35" s="61" t="str">
        <f t="shared" si="0"/>
        <v/>
      </c>
      <c r="D35" s="61" t="str">
        <f t="shared" si="1"/>
        <v/>
      </c>
      <c r="E35" s="59"/>
      <c r="F35" s="59" t="str">
        <f>IF(E35="", "", VLOOKUP(E35, 'Team List'!$A:$B, 2, FALSE))</f>
        <v/>
      </c>
      <c r="G35" s="59" t="str">
        <f>IF(E35="", "", VLOOKUP(E35, 'Team List'!$A:$C, 3, FALSE))</f>
        <v/>
      </c>
      <c r="H35" s="60"/>
      <c r="I35" s="63" t="str">
        <f t="shared" si="2"/>
        <v/>
      </c>
      <c r="J35" s="63" t="str">
        <f t="shared" si="3"/>
        <v/>
      </c>
      <c r="K35" s="15" t="str">
        <f t="shared" si="4"/>
        <v/>
      </c>
    </row>
    <row r="36" spans="3:11" x14ac:dyDescent="0.2">
      <c r="C36" s="61" t="str">
        <f t="shared" si="0"/>
        <v/>
      </c>
      <c r="D36" s="61" t="str">
        <f t="shared" si="1"/>
        <v/>
      </c>
      <c r="E36" s="59"/>
      <c r="F36" s="59" t="str">
        <f>IF(E36="", "", VLOOKUP(E36, 'Team List'!$A:$B, 2, FALSE))</f>
        <v/>
      </c>
      <c r="G36" s="59" t="str">
        <f>IF(E36="", "", VLOOKUP(E36, 'Team List'!$A:$C, 3, FALSE))</f>
        <v/>
      </c>
      <c r="H36" s="60"/>
      <c r="I36" s="63" t="str">
        <f t="shared" si="2"/>
        <v/>
      </c>
      <c r="J36" s="63" t="str">
        <f t="shared" si="3"/>
        <v/>
      </c>
      <c r="K36" s="15" t="str">
        <f t="shared" si="4"/>
        <v/>
      </c>
    </row>
    <row r="37" spans="3:11" x14ac:dyDescent="0.2">
      <c r="C37" s="61" t="str">
        <f t="shared" si="0"/>
        <v/>
      </c>
      <c r="D37" s="61" t="str">
        <f t="shared" si="1"/>
        <v/>
      </c>
      <c r="E37" s="59"/>
      <c r="F37" s="59" t="str">
        <f>IF(E37="", "", VLOOKUP(E37, 'Team List'!$A:$B, 2, FALSE))</f>
        <v/>
      </c>
      <c r="G37" s="59" t="str">
        <f>IF(E37="", "", VLOOKUP(E37, 'Team List'!$A:$C, 3, FALSE))</f>
        <v/>
      </c>
      <c r="H37" s="60"/>
      <c r="I37" s="63" t="str">
        <f t="shared" si="2"/>
        <v/>
      </c>
      <c r="J37" s="63" t="str">
        <f t="shared" si="3"/>
        <v/>
      </c>
      <c r="K37" s="15" t="str">
        <f t="shared" si="4"/>
        <v/>
      </c>
    </row>
    <row r="38" spans="3:11" x14ac:dyDescent="0.2">
      <c r="C38" s="61" t="str">
        <f t="shared" si="0"/>
        <v/>
      </c>
      <c r="D38" s="61" t="str">
        <f t="shared" si="1"/>
        <v/>
      </c>
      <c r="E38" s="59"/>
      <c r="F38" s="59" t="str">
        <f>IF(E38="", "", VLOOKUP(E38, 'Team List'!$A:$B, 2, FALSE))</f>
        <v/>
      </c>
      <c r="G38" s="59" t="str">
        <f>IF(E38="", "", VLOOKUP(E38, 'Team List'!$A:$C, 3, FALSE))</f>
        <v/>
      </c>
      <c r="H38" s="60"/>
      <c r="I38" s="63" t="str">
        <f t="shared" si="2"/>
        <v/>
      </c>
      <c r="J38" s="63" t="str">
        <f t="shared" si="3"/>
        <v/>
      </c>
      <c r="K38" s="15" t="str">
        <f t="shared" si="4"/>
        <v/>
      </c>
    </row>
    <row r="39" spans="3:11" x14ac:dyDescent="0.2">
      <c r="C39" s="61" t="str">
        <f t="shared" si="0"/>
        <v/>
      </c>
      <c r="D39" s="61" t="str">
        <f t="shared" si="1"/>
        <v/>
      </c>
      <c r="E39" s="59"/>
      <c r="F39" s="59" t="str">
        <f>IF(E39="", "", VLOOKUP(E39, 'Team List'!$A:$B, 2, FALSE))</f>
        <v/>
      </c>
      <c r="G39" s="59" t="str">
        <f>IF(E39="", "", VLOOKUP(E39, 'Team List'!$A:$C, 3, FALSE))</f>
        <v/>
      </c>
      <c r="H39" s="60"/>
      <c r="I39" s="63" t="str">
        <f t="shared" si="2"/>
        <v/>
      </c>
      <c r="J39" s="63" t="str">
        <f t="shared" si="3"/>
        <v/>
      </c>
      <c r="K39" s="15" t="str">
        <f t="shared" si="4"/>
        <v/>
      </c>
    </row>
    <row r="40" spans="3:11" x14ac:dyDescent="0.2">
      <c r="C40" s="61" t="str">
        <f t="shared" si="0"/>
        <v/>
      </c>
      <c r="D40" s="61" t="str">
        <f t="shared" si="1"/>
        <v/>
      </c>
      <c r="E40" s="59"/>
      <c r="F40" s="59" t="str">
        <f>IF(E40="", "", VLOOKUP(E40, 'Team List'!$A:$B, 2, FALSE))</f>
        <v/>
      </c>
      <c r="G40" s="59" t="str">
        <f>IF(E40="", "", VLOOKUP(E40, 'Team List'!$A:$C, 3, FALSE))</f>
        <v/>
      </c>
      <c r="H40" s="60"/>
      <c r="I40" s="63" t="str">
        <f t="shared" si="2"/>
        <v/>
      </c>
      <c r="J40" s="63" t="str">
        <f t="shared" si="3"/>
        <v/>
      </c>
      <c r="K40" s="15" t="str">
        <f t="shared" si="4"/>
        <v/>
      </c>
    </row>
    <row r="41" spans="3:11" x14ac:dyDescent="0.2">
      <c r="C41" s="61" t="str">
        <f t="shared" si="0"/>
        <v/>
      </c>
      <c r="D41" s="61" t="str">
        <f t="shared" si="1"/>
        <v/>
      </c>
      <c r="E41" s="59"/>
      <c r="F41" s="59" t="str">
        <f>IF(E41="", "", VLOOKUP(E41, 'Team List'!$A:$B, 2, FALSE))</f>
        <v/>
      </c>
      <c r="G41" s="59" t="str">
        <f>IF(E41="", "", VLOOKUP(E41, 'Team List'!$A:$C, 3, FALSE))</f>
        <v/>
      </c>
      <c r="H41" s="60"/>
      <c r="I41" s="63" t="str">
        <f t="shared" si="2"/>
        <v/>
      </c>
      <c r="J41" s="63" t="str">
        <f t="shared" si="3"/>
        <v/>
      </c>
      <c r="K41" s="15" t="str">
        <f t="shared" si="4"/>
        <v/>
      </c>
    </row>
    <row r="42" spans="3:11" x14ac:dyDescent="0.2">
      <c r="C42" s="61" t="str">
        <f t="shared" si="0"/>
        <v/>
      </c>
      <c r="D42" s="61" t="str">
        <f t="shared" si="1"/>
        <v/>
      </c>
      <c r="E42" s="59"/>
      <c r="F42" s="59" t="str">
        <f>IF(E42="", "", VLOOKUP(E42, 'Team List'!$A:$B, 2, FALSE))</f>
        <v/>
      </c>
      <c r="G42" s="59" t="str">
        <f>IF(E42="", "", VLOOKUP(E42, 'Team List'!$A:$C, 3, FALSE))</f>
        <v/>
      </c>
      <c r="H42" s="60"/>
      <c r="I42" s="63" t="str">
        <f t="shared" si="2"/>
        <v/>
      </c>
      <c r="J42" s="63" t="str">
        <f t="shared" si="3"/>
        <v/>
      </c>
      <c r="K42" s="15" t="str">
        <f t="shared" si="4"/>
        <v/>
      </c>
    </row>
    <row r="43" spans="3:11" x14ac:dyDescent="0.2">
      <c r="C43" s="61" t="str">
        <f t="shared" si="0"/>
        <v/>
      </c>
      <c r="D43" s="61" t="str">
        <f t="shared" si="1"/>
        <v/>
      </c>
      <c r="E43" s="59"/>
      <c r="F43" s="59" t="str">
        <f>IF(E43="", "", VLOOKUP(E43, 'Team List'!$A:$B, 2, FALSE))</f>
        <v/>
      </c>
      <c r="G43" s="59" t="str">
        <f>IF(E43="", "", VLOOKUP(E43, 'Team List'!$A:$C, 3, FALSE))</f>
        <v/>
      </c>
      <c r="H43" s="60"/>
      <c r="I43" s="63" t="str">
        <f t="shared" si="2"/>
        <v/>
      </c>
      <c r="J43" s="63" t="str">
        <f t="shared" si="3"/>
        <v/>
      </c>
      <c r="K43" s="15" t="str">
        <f t="shared" si="4"/>
        <v/>
      </c>
    </row>
    <row r="44" spans="3:11" x14ac:dyDescent="0.2">
      <c r="C44" s="61" t="str">
        <f t="shared" si="0"/>
        <v/>
      </c>
      <c r="D44" s="61" t="str">
        <f t="shared" si="1"/>
        <v/>
      </c>
      <c r="E44" s="59"/>
      <c r="F44" s="59" t="str">
        <f>IF(E44="", "", VLOOKUP(E44, 'Team List'!$A:$B, 2, FALSE))</f>
        <v/>
      </c>
      <c r="G44" s="59" t="str">
        <f>IF(E44="", "", VLOOKUP(E44, 'Team List'!$A:$C, 3, FALSE))</f>
        <v/>
      </c>
      <c r="H44" s="60"/>
      <c r="I44" s="63" t="str">
        <f t="shared" si="2"/>
        <v/>
      </c>
      <c r="J44" s="63" t="str">
        <f t="shared" si="3"/>
        <v/>
      </c>
      <c r="K44" s="15" t="str">
        <f t="shared" si="4"/>
        <v/>
      </c>
    </row>
    <row r="45" spans="3:11" x14ac:dyDescent="0.2">
      <c r="C45" s="61" t="str">
        <f t="shared" si="0"/>
        <v/>
      </c>
      <c r="D45" s="61" t="str">
        <f t="shared" si="1"/>
        <v/>
      </c>
      <c r="E45" s="59"/>
      <c r="F45" s="59" t="str">
        <f>IF(E45="", "", VLOOKUP(E45, 'Team List'!$A:$B, 2, FALSE))</f>
        <v/>
      </c>
      <c r="G45" s="59" t="str">
        <f>IF(E45="", "", VLOOKUP(E45, 'Team List'!$A:$C, 3, FALSE))</f>
        <v/>
      </c>
      <c r="H45" s="60"/>
      <c r="I45" s="63" t="str">
        <f t="shared" si="2"/>
        <v/>
      </c>
      <c r="J45" s="63" t="str">
        <f t="shared" si="3"/>
        <v/>
      </c>
      <c r="K45" s="15" t="str">
        <f t="shared" si="4"/>
        <v/>
      </c>
    </row>
    <row r="46" spans="3:11" x14ac:dyDescent="0.2">
      <c r="C46" s="61" t="str">
        <f t="shared" si="0"/>
        <v/>
      </c>
      <c r="D46" s="61" t="str">
        <f t="shared" si="1"/>
        <v/>
      </c>
      <c r="E46" s="59"/>
      <c r="F46" s="59" t="str">
        <f>IF(E46="", "", VLOOKUP(E46, 'Team List'!$A:$B, 2, FALSE))</f>
        <v/>
      </c>
      <c r="G46" s="59" t="str">
        <f>IF(E46="", "", VLOOKUP(E46, 'Team List'!$A:$C, 3, FALSE))</f>
        <v/>
      </c>
      <c r="H46" s="60"/>
      <c r="I46" s="63" t="str">
        <f t="shared" si="2"/>
        <v/>
      </c>
      <c r="J46" s="63" t="str">
        <f t="shared" si="3"/>
        <v/>
      </c>
      <c r="K46" s="15" t="str">
        <f t="shared" si="4"/>
        <v/>
      </c>
    </row>
    <row r="47" spans="3:11" x14ac:dyDescent="0.2">
      <c r="C47" s="61" t="str">
        <f t="shared" si="0"/>
        <v/>
      </c>
      <c r="D47" s="61" t="str">
        <f t="shared" si="1"/>
        <v/>
      </c>
      <c r="E47" s="59"/>
      <c r="F47" s="59" t="str">
        <f>IF(E47="", "", VLOOKUP(E47, 'Team List'!$A:$B, 2, FALSE))</f>
        <v/>
      </c>
      <c r="G47" s="59" t="str">
        <f>IF(E47="", "", VLOOKUP(E47, 'Team List'!$A:$C, 3, FALSE))</f>
        <v/>
      </c>
      <c r="H47" s="60"/>
      <c r="I47" s="63" t="str">
        <f t="shared" si="2"/>
        <v/>
      </c>
      <c r="J47" s="63" t="str">
        <f t="shared" si="3"/>
        <v/>
      </c>
      <c r="K47" s="15" t="str">
        <f t="shared" si="4"/>
        <v/>
      </c>
    </row>
    <row r="48" spans="3:11" x14ac:dyDescent="0.2">
      <c r="C48" s="61" t="str">
        <f t="shared" si="0"/>
        <v/>
      </c>
      <c r="D48" s="61" t="str">
        <f t="shared" si="1"/>
        <v/>
      </c>
      <c r="E48" s="59"/>
      <c r="F48" s="59" t="str">
        <f>IF(E48="", "", VLOOKUP(E48, 'Team List'!$A:$B, 2, FALSE))</f>
        <v/>
      </c>
      <c r="G48" s="59" t="str">
        <f>IF(E48="", "", VLOOKUP(E48, 'Team List'!$A:$C, 3, FALSE))</f>
        <v/>
      </c>
      <c r="H48" s="60"/>
      <c r="I48" s="63" t="str">
        <f t="shared" si="2"/>
        <v/>
      </c>
      <c r="J48" s="63" t="str">
        <f t="shared" si="3"/>
        <v/>
      </c>
      <c r="K48" s="15" t="str">
        <f t="shared" si="4"/>
        <v/>
      </c>
    </row>
    <row r="49" spans="3:12" x14ac:dyDescent="0.2">
      <c r="C49" s="61" t="str">
        <f t="shared" si="0"/>
        <v/>
      </c>
      <c r="D49" s="61" t="str">
        <f t="shared" si="1"/>
        <v/>
      </c>
      <c r="E49" s="59"/>
      <c r="F49" s="59" t="str">
        <f>IF(E49="", "", VLOOKUP(E49, 'Team List'!$A:$B, 2, FALSE))</f>
        <v/>
      </c>
      <c r="G49" s="59" t="str">
        <f>IF(E49="", "", VLOOKUP(E49, 'Team List'!$A:$C, 3, FALSE))</f>
        <v/>
      </c>
      <c r="H49" s="60"/>
      <c r="I49" s="63" t="str">
        <f t="shared" si="2"/>
        <v/>
      </c>
      <c r="J49" s="63" t="str">
        <f t="shared" si="3"/>
        <v/>
      </c>
      <c r="K49" s="15" t="str">
        <f t="shared" si="4"/>
        <v/>
      </c>
    </row>
    <row r="50" spans="3:12" x14ac:dyDescent="0.2">
      <c r="C50" s="61" t="str">
        <f t="shared" si="0"/>
        <v/>
      </c>
      <c r="D50" s="61" t="str">
        <f t="shared" si="1"/>
        <v/>
      </c>
      <c r="E50" s="59"/>
      <c r="F50" s="59" t="str">
        <f>IF(E50="", "", VLOOKUP(E50, 'Team List'!$A:$B, 2, FALSE))</f>
        <v/>
      </c>
      <c r="G50" s="59" t="str">
        <f>IF(E50="", "", VLOOKUP(E50, 'Team List'!$A:$C, 3, FALSE))</f>
        <v/>
      </c>
      <c r="H50" s="60"/>
      <c r="I50" s="63" t="str">
        <f t="shared" si="2"/>
        <v/>
      </c>
      <c r="J50" s="63" t="str">
        <f t="shared" si="3"/>
        <v/>
      </c>
      <c r="K50" s="15" t="str">
        <f t="shared" si="4"/>
        <v/>
      </c>
    </row>
    <row r="51" spans="3:12" ht="14.25" x14ac:dyDescent="0.2">
      <c r="C51" s="3"/>
      <c r="D51" s="3"/>
      <c r="E51" s="3"/>
      <c r="F51" s="3"/>
      <c r="G51" s="3"/>
      <c r="H51" s="30"/>
      <c r="I51" s="30"/>
      <c r="J51" s="30"/>
      <c r="K51" s="16"/>
      <c r="L51" s="3"/>
    </row>
    <row r="52" spans="3:12" ht="14.25" x14ac:dyDescent="0.2">
      <c r="C52" s="119" t="s">
        <v>5</v>
      </c>
      <c r="D52" s="119"/>
      <c r="E52" s="119"/>
      <c r="F52" s="119"/>
      <c r="G52" s="119"/>
      <c r="H52" s="119"/>
      <c r="I52" s="119"/>
      <c r="J52" s="119"/>
      <c r="K52" s="119"/>
      <c r="L52" s="3"/>
    </row>
    <row r="53" spans="3:12" ht="14.25" x14ac:dyDescent="0.2">
      <c r="C53" s="3"/>
      <c r="D53" s="3"/>
      <c r="E53" s="3"/>
      <c r="F53" s="3"/>
      <c r="G53" s="3"/>
      <c r="H53" s="31"/>
      <c r="I53" s="31"/>
      <c r="J53" s="31"/>
      <c r="K53" s="16"/>
      <c r="L53" s="3"/>
    </row>
    <row r="54" spans="3:12" ht="14.25" x14ac:dyDescent="0.2">
      <c r="C54" s="3"/>
      <c r="D54" s="3"/>
      <c r="E54" s="3"/>
      <c r="F54" s="3"/>
      <c r="G54" s="3"/>
      <c r="H54" s="32"/>
      <c r="I54" s="32"/>
      <c r="J54" s="32"/>
      <c r="K54" s="16"/>
      <c r="L54" s="3"/>
    </row>
    <row r="55" spans="3:12" ht="14.25" x14ac:dyDescent="0.2">
      <c r="C55" s="2"/>
      <c r="D55" s="2"/>
      <c r="E55" s="2"/>
      <c r="F55" s="2"/>
      <c r="G55" s="2"/>
      <c r="H55" s="31"/>
      <c r="I55" s="31"/>
      <c r="J55" s="31"/>
      <c r="K55" s="16"/>
      <c r="L55" s="3"/>
    </row>
    <row r="56" spans="3:12" ht="14.25" x14ac:dyDescent="0.2">
      <c r="C56" s="2"/>
      <c r="D56" s="2"/>
      <c r="E56" s="2"/>
      <c r="F56" s="2"/>
      <c r="G56" s="2"/>
      <c r="H56" s="32"/>
      <c r="I56" s="32"/>
      <c r="J56" s="32"/>
      <c r="K56" s="16"/>
      <c r="L56" s="3"/>
    </row>
    <row r="57" spans="3:12" ht="14.25" x14ac:dyDescent="0.2">
      <c r="C57" s="3"/>
      <c r="D57" s="3"/>
      <c r="E57" s="3"/>
      <c r="F57" s="3"/>
      <c r="G57" s="3"/>
      <c r="H57" s="31"/>
      <c r="I57" s="31"/>
      <c r="J57" s="31"/>
      <c r="K57" s="16"/>
      <c r="L57" s="3"/>
    </row>
    <row r="58" spans="3:12" ht="14.25" x14ac:dyDescent="0.2">
      <c r="C58" s="3"/>
      <c r="D58" s="3"/>
      <c r="E58" s="3"/>
      <c r="F58" s="3"/>
      <c r="G58" s="3"/>
      <c r="H58" s="32"/>
      <c r="I58" s="32"/>
      <c r="J58" s="32"/>
      <c r="K58" s="16"/>
      <c r="L58" s="3"/>
    </row>
    <row r="59" spans="3:12" ht="14.25" x14ac:dyDescent="0.2">
      <c r="L59" s="3"/>
    </row>
    <row r="60" spans="3:12" ht="14.25" x14ac:dyDescent="0.2">
      <c r="C60" s="3"/>
      <c r="D60" s="3"/>
      <c r="E60" s="3"/>
      <c r="F60" s="3"/>
      <c r="G60" s="3"/>
      <c r="H60" s="30"/>
      <c r="I60" s="30"/>
      <c r="J60" s="30"/>
      <c r="K60" s="16"/>
      <c r="L60" s="3"/>
    </row>
    <row r="61" spans="3:12" x14ac:dyDescent="0.2">
      <c r="C61" s="2"/>
      <c r="D61" s="2"/>
      <c r="E61" s="2"/>
      <c r="F61" s="2"/>
      <c r="G61" s="2"/>
      <c r="H61" s="31"/>
      <c r="I61" s="31"/>
      <c r="J61" s="31"/>
      <c r="K61" s="90"/>
    </row>
    <row r="65" spans="8:11" x14ac:dyDescent="0.2">
      <c r="H65"/>
      <c r="I65"/>
      <c r="J65"/>
      <c r="K65"/>
    </row>
    <row r="66" spans="8:11" x14ac:dyDescent="0.2">
      <c r="H66"/>
      <c r="I66"/>
      <c r="J66"/>
      <c r="K66"/>
    </row>
    <row r="67" spans="8:11" x14ac:dyDescent="0.2">
      <c r="H67"/>
      <c r="I67"/>
      <c r="J67"/>
      <c r="K67"/>
    </row>
    <row r="68" spans="8:11" x14ac:dyDescent="0.2">
      <c r="H68"/>
      <c r="I68"/>
      <c r="J68"/>
      <c r="K68"/>
    </row>
    <row r="69" spans="8:11" x14ac:dyDescent="0.2">
      <c r="H69"/>
      <c r="I69"/>
      <c r="J69"/>
      <c r="K69"/>
    </row>
    <row r="70" spans="8:11" x14ac:dyDescent="0.2">
      <c r="H70"/>
      <c r="I70"/>
      <c r="J70"/>
      <c r="K70"/>
    </row>
  </sheetData>
  <protectedRanges>
    <protectedRange sqref="H5:J5" name="Sort_1"/>
    <protectedRange sqref="E1:E200" name="Number_1"/>
    <protectedRange sqref="H1:J200" name="Time_1"/>
  </protectedRanges>
  <autoFilter ref="C5:K5">
    <sortState ref="C6:K50">
      <sortCondition ref="H5"/>
    </sortState>
  </autoFilter>
  <mergeCells count="2">
    <mergeCell ref="C2:K3"/>
    <mergeCell ref="C52:K52"/>
  </mergeCells>
  <conditionalFormatting sqref="E6:E50">
    <cfRule type="containsText" dxfId="23" priority="1" operator="containsText" text="Individual">
      <formula>NOT(ISERROR(SEARCH("Individual",E6)))</formula>
    </cfRule>
    <cfRule type="containsText" dxfId="22" priority="2" operator="containsText" text="Individual">
      <formula>NOT(ISERROR(SEARCH("Individual",E6)))</formula>
    </cfRule>
  </conditionalFormatting>
  <pageMargins left="0.75" right="0.75" top="1" bottom="1" header="0.5" footer="0.5"/>
  <pageSetup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7"/>
  <sheetViews>
    <sheetView topLeftCell="A39" zoomScale="115" zoomScaleNormal="115" workbookViewId="0">
      <selection activeCell="D53" sqref="D53"/>
    </sheetView>
  </sheetViews>
  <sheetFormatPr defaultColWidth="9.140625" defaultRowHeight="12.75" x14ac:dyDescent="0.2"/>
  <cols>
    <col min="1" max="1" width="10.7109375" customWidth="1"/>
    <col min="2" max="3" width="25.140625" bestFit="1" customWidth="1"/>
    <col min="4" max="4" width="10.7109375" customWidth="1"/>
    <col min="5" max="6" width="25.140625" bestFit="1" customWidth="1"/>
    <col min="8" max="8" width="17.85546875" customWidth="1"/>
    <col min="9" max="9" width="17.140625" customWidth="1"/>
  </cols>
  <sheetData>
    <row r="1" spans="1:9" x14ac:dyDescent="0.2">
      <c r="A1" t="s">
        <v>21</v>
      </c>
      <c r="B1" s="1"/>
      <c r="D1" s="43" t="s">
        <v>28</v>
      </c>
      <c r="E1" s="1"/>
      <c r="H1" s="43" t="s">
        <v>215</v>
      </c>
    </row>
    <row r="2" spans="1:9" x14ac:dyDescent="0.2">
      <c r="B2" s="54" t="s">
        <v>10</v>
      </c>
      <c r="C2" s="2"/>
      <c r="E2" s="1" t="s">
        <v>61</v>
      </c>
      <c r="H2" s="43" t="s">
        <v>216</v>
      </c>
      <c r="I2">
        <v>1</v>
      </c>
    </row>
    <row r="3" spans="1:9" x14ac:dyDescent="0.2">
      <c r="A3" s="85">
        <v>1</v>
      </c>
      <c r="B3" s="87" t="s">
        <v>69</v>
      </c>
      <c r="C3" s="87" t="s">
        <v>10</v>
      </c>
      <c r="D3" s="52">
        <v>301</v>
      </c>
      <c r="E3" s="43" t="s">
        <v>157</v>
      </c>
      <c r="F3" s="43" t="s">
        <v>61</v>
      </c>
      <c r="H3" s="43" t="s">
        <v>217</v>
      </c>
      <c r="I3">
        <v>201</v>
      </c>
    </row>
    <row r="4" spans="1:9" x14ac:dyDescent="0.2">
      <c r="A4" s="85">
        <v>2</v>
      </c>
      <c r="B4" s="87" t="s">
        <v>70</v>
      </c>
      <c r="C4" s="87" t="s">
        <v>10</v>
      </c>
      <c r="D4" s="52">
        <v>302</v>
      </c>
      <c r="E4" s="43" t="s">
        <v>158</v>
      </c>
      <c r="F4" s="43" t="s">
        <v>61</v>
      </c>
      <c r="H4" s="43" t="s">
        <v>218</v>
      </c>
      <c r="I4">
        <v>301</v>
      </c>
    </row>
    <row r="5" spans="1:9" x14ac:dyDescent="0.2">
      <c r="A5" s="85">
        <v>3</v>
      </c>
      <c r="B5" s="87" t="s">
        <v>71</v>
      </c>
      <c r="C5" s="87" t="s">
        <v>10</v>
      </c>
      <c r="D5" s="87">
        <v>303</v>
      </c>
      <c r="E5" s="86" t="s">
        <v>159</v>
      </c>
      <c r="F5" s="86" t="s">
        <v>61</v>
      </c>
      <c r="H5" s="43" t="s">
        <v>219</v>
      </c>
      <c r="I5">
        <v>501</v>
      </c>
    </row>
    <row r="6" spans="1:9" x14ac:dyDescent="0.2">
      <c r="A6" s="85">
        <v>4</v>
      </c>
      <c r="B6" s="87" t="s">
        <v>72</v>
      </c>
      <c r="C6" s="87" t="s">
        <v>10</v>
      </c>
      <c r="D6" s="53">
        <v>304</v>
      </c>
      <c r="E6" s="43" t="s">
        <v>160</v>
      </c>
      <c r="F6" s="43" t="s">
        <v>61</v>
      </c>
    </row>
    <row r="7" spans="1:9" x14ac:dyDescent="0.2">
      <c r="A7" s="85">
        <v>5</v>
      </c>
      <c r="B7" s="87" t="s">
        <v>73</v>
      </c>
      <c r="C7" s="87" t="s">
        <v>10</v>
      </c>
      <c r="D7" s="53">
        <v>305</v>
      </c>
      <c r="E7" s="43" t="s">
        <v>161</v>
      </c>
      <c r="F7" s="43" t="s">
        <v>61</v>
      </c>
    </row>
    <row r="8" spans="1:9" x14ac:dyDescent="0.2">
      <c r="A8">
        <v>6</v>
      </c>
      <c r="B8" s="53" t="s">
        <v>74</v>
      </c>
      <c r="C8" s="52" t="s">
        <v>10</v>
      </c>
      <c r="D8" s="53">
        <v>306</v>
      </c>
      <c r="E8" s="43" t="s">
        <v>162</v>
      </c>
      <c r="F8" s="43" t="s">
        <v>61</v>
      </c>
    </row>
    <row r="9" spans="1:9" x14ac:dyDescent="0.2">
      <c r="A9" s="85">
        <v>7</v>
      </c>
      <c r="B9" s="87" t="s">
        <v>75</v>
      </c>
      <c r="C9" s="87" t="s">
        <v>10</v>
      </c>
      <c r="D9" s="87">
        <v>307</v>
      </c>
      <c r="E9" s="86" t="s">
        <v>163</v>
      </c>
      <c r="F9" s="86" t="s">
        <v>61</v>
      </c>
    </row>
    <row r="10" spans="1:9" x14ac:dyDescent="0.2">
      <c r="A10" s="85">
        <v>8</v>
      </c>
      <c r="B10" s="87" t="s">
        <v>76</v>
      </c>
      <c r="C10" s="87" t="s">
        <v>10</v>
      </c>
      <c r="D10" s="53">
        <v>308</v>
      </c>
      <c r="E10" s="43" t="s">
        <v>164</v>
      </c>
      <c r="F10" s="43" t="s">
        <v>61</v>
      </c>
    </row>
    <row r="11" spans="1:9" x14ac:dyDescent="0.2">
      <c r="A11" s="85">
        <v>9</v>
      </c>
      <c r="B11" s="87" t="s">
        <v>77</v>
      </c>
      <c r="C11" s="87" t="s">
        <v>10</v>
      </c>
      <c r="D11" s="53"/>
      <c r="E11" s="43"/>
      <c r="F11" s="43"/>
    </row>
    <row r="12" spans="1:9" x14ac:dyDescent="0.2">
      <c r="A12" s="85">
        <v>10</v>
      </c>
      <c r="B12" s="87" t="s">
        <v>78</v>
      </c>
      <c r="C12" s="87" t="s">
        <v>10</v>
      </c>
      <c r="E12" s="54" t="s">
        <v>67</v>
      </c>
    </row>
    <row r="13" spans="1:9" x14ac:dyDescent="0.2">
      <c r="A13" s="85">
        <v>11</v>
      </c>
      <c r="B13" s="87" t="s">
        <v>79</v>
      </c>
      <c r="C13" s="87" t="s">
        <v>10</v>
      </c>
      <c r="D13" s="53">
        <v>309</v>
      </c>
      <c r="E13" s="43" t="s">
        <v>165</v>
      </c>
      <c r="F13" s="52" t="s">
        <v>67</v>
      </c>
    </row>
    <row r="14" spans="1:9" x14ac:dyDescent="0.2">
      <c r="A14" s="85">
        <v>12</v>
      </c>
      <c r="B14" s="87" t="s">
        <v>80</v>
      </c>
      <c r="C14" s="87" t="s">
        <v>10</v>
      </c>
      <c r="D14" s="53">
        <v>310</v>
      </c>
      <c r="E14" s="43" t="s">
        <v>166</v>
      </c>
      <c r="F14" s="52" t="s">
        <v>67</v>
      </c>
    </row>
    <row r="15" spans="1:9" x14ac:dyDescent="0.2">
      <c r="A15" s="85">
        <v>13</v>
      </c>
      <c r="B15" s="87" t="s">
        <v>81</v>
      </c>
      <c r="C15" s="87" t="s">
        <v>10</v>
      </c>
      <c r="D15" s="53"/>
    </row>
    <row r="16" spans="1:9" x14ac:dyDescent="0.2">
      <c r="A16" s="85">
        <v>14</v>
      </c>
      <c r="B16" s="87" t="s">
        <v>11</v>
      </c>
      <c r="C16" s="87" t="s">
        <v>10</v>
      </c>
      <c r="D16" s="53"/>
      <c r="E16" s="1" t="s">
        <v>22</v>
      </c>
    </row>
    <row r="17" spans="1:6" x14ac:dyDescent="0.2">
      <c r="A17" s="85">
        <v>15</v>
      </c>
      <c r="B17" s="87" t="s">
        <v>82</v>
      </c>
      <c r="C17" s="87" t="s">
        <v>10</v>
      </c>
      <c r="D17" s="53">
        <v>311</v>
      </c>
      <c r="E17" s="43" t="s">
        <v>23</v>
      </c>
      <c r="F17" s="43" t="s">
        <v>22</v>
      </c>
    </row>
    <row r="18" spans="1:6" x14ac:dyDescent="0.2">
      <c r="A18" s="85">
        <v>101</v>
      </c>
      <c r="B18" s="87" t="s">
        <v>238</v>
      </c>
      <c r="C18" s="87" t="s">
        <v>10</v>
      </c>
      <c r="D18" s="87">
        <v>312</v>
      </c>
      <c r="E18" s="86" t="s">
        <v>167</v>
      </c>
      <c r="F18" s="86" t="s">
        <v>22</v>
      </c>
    </row>
    <row r="19" spans="1:6" x14ac:dyDescent="0.2">
      <c r="A19" s="85">
        <v>104</v>
      </c>
      <c r="B19" s="87" t="s">
        <v>249</v>
      </c>
      <c r="C19" s="87" t="s">
        <v>10</v>
      </c>
      <c r="D19" s="87">
        <v>313</v>
      </c>
      <c r="E19" s="86" t="s">
        <v>168</v>
      </c>
      <c r="F19" s="86" t="s">
        <v>22</v>
      </c>
    </row>
    <row r="20" spans="1:6" x14ac:dyDescent="0.2">
      <c r="A20" s="85">
        <v>105</v>
      </c>
      <c r="B20" s="87" t="s">
        <v>250</v>
      </c>
      <c r="C20" s="87" t="s">
        <v>10</v>
      </c>
      <c r="D20" s="53">
        <v>314</v>
      </c>
      <c r="E20" s="43" t="s">
        <v>169</v>
      </c>
      <c r="F20" s="43" t="s">
        <v>22</v>
      </c>
    </row>
    <row r="21" spans="1:6" x14ac:dyDescent="0.2">
      <c r="B21" s="55" t="s">
        <v>61</v>
      </c>
      <c r="C21" s="53"/>
      <c r="D21" s="87">
        <v>315</v>
      </c>
      <c r="E21" s="86" t="s">
        <v>170</v>
      </c>
      <c r="F21" s="86" t="s">
        <v>22</v>
      </c>
    </row>
    <row r="22" spans="1:6" x14ac:dyDescent="0.2">
      <c r="A22" s="85">
        <v>16</v>
      </c>
      <c r="B22" s="87" t="s">
        <v>83</v>
      </c>
      <c r="C22" s="87" t="s">
        <v>61</v>
      </c>
      <c r="D22" s="87">
        <v>316</v>
      </c>
      <c r="E22" s="86" t="s">
        <v>171</v>
      </c>
      <c r="F22" s="86" t="s">
        <v>22</v>
      </c>
    </row>
    <row r="23" spans="1:6" x14ac:dyDescent="0.2">
      <c r="A23" s="85">
        <v>17</v>
      </c>
      <c r="B23" s="87" t="s">
        <v>84</v>
      </c>
      <c r="C23" s="87" t="s">
        <v>61</v>
      </c>
      <c r="D23" s="53">
        <v>317</v>
      </c>
      <c r="E23" s="43" t="s">
        <v>172</v>
      </c>
      <c r="F23" s="43" t="s">
        <v>22</v>
      </c>
    </row>
    <row r="24" spans="1:6" x14ac:dyDescent="0.2">
      <c r="A24">
        <v>18</v>
      </c>
      <c r="B24" s="53" t="s">
        <v>85</v>
      </c>
      <c r="C24" s="53" t="s">
        <v>61</v>
      </c>
      <c r="D24" s="87">
        <v>318</v>
      </c>
      <c r="E24" s="86" t="s">
        <v>173</v>
      </c>
      <c r="F24" s="86" t="s">
        <v>22</v>
      </c>
    </row>
    <row r="25" spans="1:6" x14ac:dyDescent="0.2">
      <c r="A25" s="85">
        <v>19</v>
      </c>
      <c r="B25" s="87" t="s">
        <v>86</v>
      </c>
      <c r="C25" s="87" t="s">
        <v>61</v>
      </c>
      <c r="D25" s="87">
        <v>319</v>
      </c>
      <c r="E25" s="86" t="s">
        <v>174</v>
      </c>
      <c r="F25" s="86" t="s">
        <v>22</v>
      </c>
    </row>
    <row r="26" spans="1:6" x14ac:dyDescent="0.2">
      <c r="A26">
        <v>20</v>
      </c>
      <c r="B26" s="53" t="s">
        <v>87</v>
      </c>
      <c r="C26" s="53" t="s">
        <v>61</v>
      </c>
      <c r="D26" s="87">
        <v>320</v>
      </c>
      <c r="E26" s="86" t="s">
        <v>175</v>
      </c>
      <c r="F26" s="86" t="s">
        <v>22</v>
      </c>
    </row>
    <row r="27" spans="1:6" x14ac:dyDescent="0.2">
      <c r="A27">
        <v>21</v>
      </c>
      <c r="B27" s="53" t="s">
        <v>88</v>
      </c>
      <c r="C27" s="53" t="s">
        <v>61</v>
      </c>
      <c r="D27" s="87">
        <v>321</v>
      </c>
      <c r="E27" s="86" t="s">
        <v>176</v>
      </c>
      <c r="F27" s="86" t="s">
        <v>22</v>
      </c>
    </row>
    <row r="28" spans="1:6" x14ac:dyDescent="0.2">
      <c r="A28" s="85">
        <v>22</v>
      </c>
      <c r="B28" s="87" t="s">
        <v>89</v>
      </c>
      <c r="C28" s="87" t="s">
        <v>61</v>
      </c>
      <c r="D28" s="87"/>
      <c r="E28" s="86"/>
      <c r="F28" s="86"/>
    </row>
    <row r="29" spans="1:6" x14ac:dyDescent="0.2">
      <c r="A29" s="85">
        <v>112</v>
      </c>
      <c r="B29" s="87" t="s">
        <v>263</v>
      </c>
      <c r="C29" s="87" t="s">
        <v>61</v>
      </c>
      <c r="D29" s="87">
        <v>322</v>
      </c>
      <c r="E29" s="86" t="s">
        <v>177</v>
      </c>
      <c r="F29" s="86" t="s">
        <v>22</v>
      </c>
    </row>
    <row r="30" spans="1:6" x14ac:dyDescent="0.2">
      <c r="A30" s="85">
        <v>118</v>
      </c>
      <c r="B30" s="87" t="s">
        <v>274</v>
      </c>
      <c r="C30" s="87" t="s">
        <v>61</v>
      </c>
      <c r="D30" s="87">
        <v>323</v>
      </c>
      <c r="E30" s="86" t="s">
        <v>225</v>
      </c>
      <c r="F30" s="86" t="s">
        <v>22</v>
      </c>
    </row>
    <row r="31" spans="1:6" x14ac:dyDescent="0.2">
      <c r="B31" s="55" t="s">
        <v>12</v>
      </c>
      <c r="C31" s="53"/>
      <c r="D31" s="53">
        <v>324</v>
      </c>
      <c r="E31" s="43" t="s">
        <v>178</v>
      </c>
      <c r="F31" s="43" t="s">
        <v>22</v>
      </c>
    </row>
    <row r="32" spans="1:6" x14ac:dyDescent="0.2">
      <c r="A32" s="85">
        <v>23</v>
      </c>
      <c r="B32" s="87" t="s">
        <v>90</v>
      </c>
      <c r="C32" s="87" t="s">
        <v>12</v>
      </c>
      <c r="D32" s="87">
        <v>325</v>
      </c>
      <c r="E32" s="86" t="s">
        <v>179</v>
      </c>
      <c r="F32" s="86" t="s">
        <v>22</v>
      </c>
    </row>
    <row r="33" spans="1:6" x14ac:dyDescent="0.2">
      <c r="A33" s="85">
        <v>24</v>
      </c>
      <c r="B33" s="87" t="s">
        <v>220</v>
      </c>
      <c r="C33" s="87" t="s">
        <v>12</v>
      </c>
    </row>
    <row r="34" spans="1:6" x14ac:dyDescent="0.2">
      <c r="A34" s="85">
        <v>25</v>
      </c>
      <c r="B34" s="87" t="s">
        <v>221</v>
      </c>
      <c r="C34" s="87" t="s">
        <v>12</v>
      </c>
    </row>
    <row r="35" spans="1:6" x14ac:dyDescent="0.2">
      <c r="A35" s="85">
        <v>26</v>
      </c>
      <c r="B35" s="87" t="s">
        <v>91</v>
      </c>
      <c r="C35" s="87" t="s">
        <v>12</v>
      </c>
    </row>
    <row r="36" spans="1:6" x14ac:dyDescent="0.2">
      <c r="A36" s="85">
        <v>27</v>
      </c>
      <c r="B36" s="87" t="s">
        <v>92</v>
      </c>
      <c r="C36" s="87" t="s">
        <v>12</v>
      </c>
      <c r="D36" s="53"/>
      <c r="E36" s="1" t="s">
        <v>64</v>
      </c>
    </row>
    <row r="37" spans="1:6" x14ac:dyDescent="0.2">
      <c r="A37" s="85">
        <v>28</v>
      </c>
      <c r="B37" s="87" t="s">
        <v>13</v>
      </c>
      <c r="C37" s="87" t="s">
        <v>12</v>
      </c>
      <c r="D37" s="87">
        <v>326</v>
      </c>
      <c r="E37" s="86" t="s">
        <v>180</v>
      </c>
      <c r="F37" s="86" t="s">
        <v>64</v>
      </c>
    </row>
    <row r="38" spans="1:6" x14ac:dyDescent="0.2">
      <c r="A38" s="85">
        <v>29</v>
      </c>
      <c r="B38" s="87" t="s">
        <v>14</v>
      </c>
      <c r="C38" s="87" t="s">
        <v>12</v>
      </c>
      <c r="D38" s="87">
        <v>327</v>
      </c>
      <c r="E38" s="86" t="s">
        <v>181</v>
      </c>
      <c r="F38" s="86" t="s">
        <v>64</v>
      </c>
    </row>
    <row r="39" spans="1:6" x14ac:dyDescent="0.2">
      <c r="A39" s="85">
        <v>102</v>
      </c>
      <c r="B39" s="87" t="s">
        <v>241</v>
      </c>
      <c r="C39" s="87" t="s">
        <v>12</v>
      </c>
      <c r="D39" s="87">
        <v>328</v>
      </c>
      <c r="E39" s="86" t="s">
        <v>182</v>
      </c>
      <c r="F39" s="86" t="s">
        <v>64</v>
      </c>
    </row>
    <row r="40" spans="1:6" x14ac:dyDescent="0.2">
      <c r="A40" s="85">
        <v>103</v>
      </c>
      <c r="B40" s="87" t="s">
        <v>242</v>
      </c>
      <c r="C40" s="87" t="s">
        <v>12</v>
      </c>
      <c r="D40" s="87">
        <v>329</v>
      </c>
      <c r="E40" s="86" t="s">
        <v>183</v>
      </c>
      <c r="F40" s="86" t="s">
        <v>64</v>
      </c>
    </row>
    <row r="41" spans="1:6" x14ac:dyDescent="0.2">
      <c r="A41" s="85">
        <v>109</v>
      </c>
      <c r="B41" s="87" t="s">
        <v>255</v>
      </c>
      <c r="C41" s="87" t="s">
        <v>12</v>
      </c>
    </row>
    <row r="42" spans="1:6" x14ac:dyDescent="0.2">
      <c r="A42" s="85">
        <v>111</v>
      </c>
      <c r="B42" s="87" t="s">
        <v>262</v>
      </c>
      <c r="C42" s="87" t="s">
        <v>12</v>
      </c>
      <c r="D42" s="87"/>
      <c r="E42" s="86"/>
      <c r="F42" s="86"/>
    </row>
    <row r="43" spans="1:6" x14ac:dyDescent="0.2">
      <c r="A43" s="85">
        <v>113</v>
      </c>
      <c r="B43" s="87" t="s">
        <v>267</v>
      </c>
      <c r="C43" s="87" t="s">
        <v>12</v>
      </c>
      <c r="D43" s="87"/>
      <c r="E43" s="86"/>
      <c r="F43" s="86"/>
    </row>
    <row r="44" spans="1:6" x14ac:dyDescent="0.2">
      <c r="A44" s="85">
        <v>114</v>
      </c>
      <c r="B44" s="87" t="s">
        <v>268</v>
      </c>
      <c r="C44" s="87" t="s">
        <v>12</v>
      </c>
      <c r="D44" s="87"/>
      <c r="E44" s="86"/>
      <c r="F44" s="86"/>
    </row>
    <row r="45" spans="1:6" x14ac:dyDescent="0.2">
      <c r="A45" s="85">
        <v>115</v>
      </c>
      <c r="B45" s="87" t="s">
        <v>269</v>
      </c>
      <c r="C45" s="87" t="s">
        <v>12</v>
      </c>
      <c r="D45" s="87"/>
      <c r="E45" s="86"/>
      <c r="F45" s="86"/>
    </row>
    <row r="46" spans="1:6" x14ac:dyDescent="0.2">
      <c r="A46" s="85">
        <v>120</v>
      </c>
      <c r="B46" s="87" t="s">
        <v>278</v>
      </c>
      <c r="C46" s="87" t="s">
        <v>12</v>
      </c>
      <c r="D46" s="87"/>
      <c r="E46" s="86"/>
      <c r="F46" s="86"/>
    </row>
    <row r="47" spans="1:6" x14ac:dyDescent="0.2">
      <c r="B47" s="1" t="s">
        <v>60</v>
      </c>
    </row>
    <row r="48" spans="1:6" x14ac:dyDescent="0.2">
      <c r="A48" s="85">
        <v>30</v>
      </c>
      <c r="B48" s="86" t="s">
        <v>93</v>
      </c>
      <c r="C48" s="86" t="s">
        <v>60</v>
      </c>
    </row>
    <row r="49" spans="1:6" x14ac:dyDescent="0.2">
      <c r="A49" s="85">
        <v>31</v>
      </c>
      <c r="B49" s="86" t="s">
        <v>94</v>
      </c>
      <c r="C49" s="86" t="s">
        <v>60</v>
      </c>
      <c r="E49" s="1" t="s">
        <v>66</v>
      </c>
    </row>
    <row r="50" spans="1:6" x14ac:dyDescent="0.2">
      <c r="A50" s="85">
        <v>32</v>
      </c>
      <c r="B50" s="86" t="s">
        <v>95</v>
      </c>
      <c r="C50" s="86" t="s">
        <v>60</v>
      </c>
      <c r="D50">
        <v>330</v>
      </c>
      <c r="E50" s="43" t="s">
        <v>184</v>
      </c>
      <c r="F50" s="43" t="s">
        <v>66</v>
      </c>
    </row>
    <row r="51" spans="1:6" x14ac:dyDescent="0.2">
      <c r="A51" s="85">
        <v>33</v>
      </c>
      <c r="B51" s="86" t="s">
        <v>96</v>
      </c>
      <c r="C51" s="86" t="s">
        <v>60</v>
      </c>
      <c r="E51" s="43"/>
      <c r="F51" s="43"/>
    </row>
    <row r="52" spans="1:6" x14ac:dyDescent="0.2">
      <c r="A52" s="85">
        <v>34</v>
      </c>
      <c r="B52" s="86" t="s">
        <v>222</v>
      </c>
      <c r="C52" s="86" t="s">
        <v>60</v>
      </c>
      <c r="E52" s="1" t="s">
        <v>65</v>
      </c>
      <c r="F52" s="43"/>
    </row>
    <row r="53" spans="1:6" x14ac:dyDescent="0.2">
      <c r="A53" s="85">
        <v>35</v>
      </c>
      <c r="B53" s="86" t="s">
        <v>97</v>
      </c>
      <c r="C53" s="86" t="s">
        <v>60</v>
      </c>
      <c r="D53" s="85">
        <v>331</v>
      </c>
      <c r="E53" s="86" t="s">
        <v>185</v>
      </c>
      <c r="F53" s="86" t="s">
        <v>65</v>
      </c>
    </row>
    <row r="54" spans="1:6" x14ac:dyDescent="0.2">
      <c r="A54" s="85">
        <v>36</v>
      </c>
      <c r="B54" s="86" t="s">
        <v>98</v>
      </c>
      <c r="C54" s="86" t="s">
        <v>60</v>
      </c>
      <c r="D54" s="85">
        <v>332</v>
      </c>
      <c r="E54" s="86" t="s">
        <v>186</v>
      </c>
      <c r="F54" s="86" t="s">
        <v>65</v>
      </c>
    </row>
    <row r="55" spans="1:6" x14ac:dyDescent="0.2">
      <c r="A55" s="85">
        <v>37</v>
      </c>
      <c r="B55" s="86" t="s">
        <v>99</v>
      </c>
      <c r="C55" s="86" t="s">
        <v>60</v>
      </c>
      <c r="D55" s="85">
        <v>333</v>
      </c>
      <c r="E55" s="86" t="s">
        <v>187</v>
      </c>
      <c r="F55" s="86" t="s">
        <v>65</v>
      </c>
    </row>
    <row r="56" spans="1:6" x14ac:dyDescent="0.2">
      <c r="A56" s="85">
        <v>38</v>
      </c>
      <c r="B56" s="86" t="s">
        <v>223</v>
      </c>
      <c r="C56" s="86" t="s">
        <v>60</v>
      </c>
    </row>
    <row r="57" spans="1:6" x14ac:dyDescent="0.2">
      <c r="A57" s="85">
        <v>100</v>
      </c>
      <c r="B57" s="86" t="s">
        <v>226</v>
      </c>
      <c r="C57" s="86" t="s">
        <v>60</v>
      </c>
    </row>
    <row r="58" spans="1:6" x14ac:dyDescent="0.2">
      <c r="A58" s="85">
        <v>110</v>
      </c>
      <c r="B58" s="86" t="s">
        <v>256</v>
      </c>
      <c r="C58" s="86" t="s">
        <v>60</v>
      </c>
      <c r="E58" s="1" t="s">
        <v>188</v>
      </c>
      <c r="F58" s="43"/>
    </row>
    <row r="59" spans="1:6" x14ac:dyDescent="0.2">
      <c r="A59" s="85">
        <v>117</v>
      </c>
      <c r="B59" s="86" t="s">
        <v>273</v>
      </c>
      <c r="C59" s="86" t="s">
        <v>60</v>
      </c>
      <c r="E59" s="1"/>
      <c r="F59" s="43"/>
    </row>
    <row r="60" spans="1:6" x14ac:dyDescent="0.2">
      <c r="B60" s="1" t="s">
        <v>15</v>
      </c>
      <c r="D60" s="85">
        <v>334</v>
      </c>
      <c r="E60" s="86" t="s">
        <v>189</v>
      </c>
      <c r="F60" s="86" t="s">
        <v>188</v>
      </c>
    </row>
    <row r="61" spans="1:6" x14ac:dyDescent="0.2">
      <c r="A61">
        <v>39</v>
      </c>
      <c r="B61" s="43" t="s">
        <v>16</v>
      </c>
      <c r="C61" s="43" t="s">
        <v>15</v>
      </c>
      <c r="D61" s="85">
        <v>335</v>
      </c>
      <c r="E61" s="86" t="s">
        <v>190</v>
      </c>
      <c r="F61" s="86" t="s">
        <v>188</v>
      </c>
    </row>
    <row r="62" spans="1:6" x14ac:dyDescent="0.2">
      <c r="A62" s="85">
        <v>40</v>
      </c>
      <c r="B62" s="86" t="s">
        <v>224</v>
      </c>
      <c r="C62" s="86" t="s">
        <v>15</v>
      </c>
      <c r="D62">
        <v>336</v>
      </c>
      <c r="E62" s="43" t="s">
        <v>191</v>
      </c>
      <c r="F62" s="43" t="s">
        <v>188</v>
      </c>
    </row>
    <row r="63" spans="1:6" x14ac:dyDescent="0.2">
      <c r="A63" s="85">
        <v>41</v>
      </c>
      <c r="B63" s="86" t="s">
        <v>100</v>
      </c>
      <c r="C63" s="86" t="s">
        <v>15</v>
      </c>
      <c r="D63">
        <v>337</v>
      </c>
      <c r="E63" s="43" t="s">
        <v>192</v>
      </c>
      <c r="F63" s="43" t="s">
        <v>188</v>
      </c>
    </row>
    <row r="64" spans="1:6" x14ac:dyDescent="0.2">
      <c r="A64">
        <v>42</v>
      </c>
      <c r="B64" s="43" t="s">
        <v>101</v>
      </c>
      <c r="C64" s="43" t="s">
        <v>15</v>
      </c>
      <c r="D64" s="85">
        <v>338</v>
      </c>
      <c r="E64" s="86" t="s">
        <v>193</v>
      </c>
      <c r="F64" s="86" t="s">
        <v>188</v>
      </c>
    </row>
    <row r="65" spans="1:6" x14ac:dyDescent="0.2">
      <c r="A65">
        <v>43</v>
      </c>
      <c r="B65" s="43" t="s">
        <v>102</v>
      </c>
      <c r="C65" s="43" t="s">
        <v>15</v>
      </c>
      <c r="D65">
        <v>339</v>
      </c>
      <c r="E65" s="43" t="s">
        <v>194</v>
      </c>
      <c r="F65" s="43" t="s">
        <v>188</v>
      </c>
    </row>
    <row r="66" spans="1:6" x14ac:dyDescent="0.2">
      <c r="A66" s="85">
        <v>119</v>
      </c>
      <c r="B66" s="86" t="s">
        <v>275</v>
      </c>
      <c r="C66" s="86" t="s">
        <v>15</v>
      </c>
      <c r="D66" s="85">
        <v>340</v>
      </c>
      <c r="E66" s="86" t="s">
        <v>195</v>
      </c>
      <c r="F66" s="86" t="s">
        <v>188</v>
      </c>
    </row>
    <row r="67" spans="1:6" x14ac:dyDescent="0.2">
      <c r="B67" s="1" t="s">
        <v>63</v>
      </c>
      <c r="D67">
        <v>341</v>
      </c>
      <c r="E67" s="43" t="s">
        <v>196</v>
      </c>
      <c r="F67" s="43" t="s">
        <v>188</v>
      </c>
    </row>
    <row r="68" spans="1:6" x14ac:dyDescent="0.2">
      <c r="A68">
        <v>44</v>
      </c>
      <c r="B68" s="43" t="s">
        <v>103</v>
      </c>
      <c r="C68" s="43" t="s">
        <v>63</v>
      </c>
      <c r="D68" s="85">
        <v>342</v>
      </c>
      <c r="E68" s="86" t="s">
        <v>271</v>
      </c>
      <c r="F68" s="86" t="s">
        <v>188</v>
      </c>
    </row>
    <row r="69" spans="1:6" x14ac:dyDescent="0.2">
      <c r="A69">
        <v>45</v>
      </c>
      <c r="B69" s="43" t="s">
        <v>104</v>
      </c>
      <c r="C69" s="43" t="s">
        <v>63</v>
      </c>
    </row>
    <row r="70" spans="1:6" x14ac:dyDescent="0.2">
      <c r="A70">
        <v>46</v>
      </c>
      <c r="B70" s="43" t="s">
        <v>105</v>
      </c>
      <c r="C70" s="43" t="s">
        <v>63</v>
      </c>
      <c r="E70" s="1" t="s">
        <v>27</v>
      </c>
    </row>
    <row r="71" spans="1:6" x14ac:dyDescent="0.2">
      <c r="A71" s="85">
        <v>47</v>
      </c>
      <c r="B71" s="86" t="s">
        <v>106</v>
      </c>
      <c r="C71" s="86" t="s">
        <v>63</v>
      </c>
      <c r="D71" s="85">
        <v>501</v>
      </c>
      <c r="E71" s="86" t="s">
        <v>236</v>
      </c>
      <c r="F71" s="86" t="s">
        <v>27</v>
      </c>
    </row>
    <row r="72" spans="1:6" x14ac:dyDescent="0.2">
      <c r="A72">
        <v>48</v>
      </c>
      <c r="B72" s="43" t="s">
        <v>107</v>
      </c>
      <c r="C72" s="43" t="s">
        <v>63</v>
      </c>
      <c r="D72" s="85">
        <v>502</v>
      </c>
      <c r="E72" s="86" t="s">
        <v>239</v>
      </c>
      <c r="F72" s="86" t="s">
        <v>27</v>
      </c>
    </row>
    <row r="73" spans="1:6" x14ac:dyDescent="0.2">
      <c r="A73">
        <v>49</v>
      </c>
      <c r="B73" s="43" t="s">
        <v>108</v>
      </c>
      <c r="C73" s="43" t="s">
        <v>63</v>
      </c>
      <c r="D73" s="85">
        <v>503</v>
      </c>
      <c r="E73" s="86" t="s">
        <v>251</v>
      </c>
      <c r="F73" s="86" t="s">
        <v>27</v>
      </c>
    </row>
    <row r="74" spans="1:6" x14ac:dyDescent="0.2">
      <c r="A74">
        <v>50</v>
      </c>
      <c r="B74" s="43" t="s">
        <v>109</v>
      </c>
      <c r="C74" s="43" t="s">
        <v>63</v>
      </c>
      <c r="D74" s="85">
        <v>504</v>
      </c>
      <c r="E74" s="86" t="s">
        <v>158</v>
      </c>
      <c r="F74" s="86" t="s">
        <v>27</v>
      </c>
    </row>
    <row r="75" spans="1:6" x14ac:dyDescent="0.2">
      <c r="A75">
        <v>51</v>
      </c>
      <c r="B75" s="43" t="s">
        <v>110</v>
      </c>
      <c r="C75" s="43" t="s">
        <v>63</v>
      </c>
      <c r="D75" s="85">
        <v>505</v>
      </c>
      <c r="E75" s="86" t="s">
        <v>257</v>
      </c>
      <c r="F75" s="86" t="s">
        <v>27</v>
      </c>
    </row>
    <row r="76" spans="1:6" x14ac:dyDescent="0.2">
      <c r="A76">
        <v>52</v>
      </c>
      <c r="B76" s="43" t="s">
        <v>111</v>
      </c>
      <c r="C76" s="43" t="s">
        <v>63</v>
      </c>
      <c r="D76" s="85">
        <v>506</v>
      </c>
      <c r="E76" s="86" t="s">
        <v>261</v>
      </c>
      <c r="F76" s="86" t="s">
        <v>27</v>
      </c>
    </row>
    <row r="77" spans="1:6" x14ac:dyDescent="0.2">
      <c r="A77">
        <v>53</v>
      </c>
      <c r="B77" s="43" t="s">
        <v>112</v>
      </c>
      <c r="C77" s="43" t="s">
        <v>63</v>
      </c>
      <c r="D77" s="85">
        <v>507</v>
      </c>
      <c r="E77" s="86" t="s">
        <v>264</v>
      </c>
      <c r="F77" s="86" t="s">
        <v>27</v>
      </c>
    </row>
    <row r="78" spans="1:6" x14ac:dyDescent="0.2">
      <c r="A78">
        <v>54</v>
      </c>
      <c r="B78" s="43" t="s">
        <v>113</v>
      </c>
      <c r="C78" s="43" t="s">
        <v>63</v>
      </c>
      <c r="D78" s="85">
        <v>508</v>
      </c>
      <c r="E78" s="86" t="s">
        <v>276</v>
      </c>
      <c r="F78" s="86" t="s">
        <v>27</v>
      </c>
    </row>
    <row r="79" spans="1:6" x14ac:dyDescent="0.2">
      <c r="A79">
        <v>55</v>
      </c>
      <c r="B79" s="43" t="s">
        <v>114</v>
      </c>
      <c r="C79" s="43" t="s">
        <v>63</v>
      </c>
    </row>
    <row r="80" spans="1:6" x14ac:dyDescent="0.2">
      <c r="A80">
        <v>56</v>
      </c>
      <c r="B80" s="43" t="s">
        <v>115</v>
      </c>
      <c r="C80" s="43" t="s">
        <v>63</v>
      </c>
    </row>
    <row r="82" spans="1:6" x14ac:dyDescent="0.2">
      <c r="B82" s="1" t="s">
        <v>17</v>
      </c>
    </row>
    <row r="83" spans="1:6" x14ac:dyDescent="0.2">
      <c r="A83">
        <v>57</v>
      </c>
      <c r="B83" s="43" t="s">
        <v>18</v>
      </c>
      <c r="C83" s="43" t="s">
        <v>17</v>
      </c>
    </row>
    <row r="84" spans="1:6" x14ac:dyDescent="0.2">
      <c r="A84">
        <v>58</v>
      </c>
      <c r="B84" s="43" t="s">
        <v>116</v>
      </c>
      <c r="C84" s="43" t="s">
        <v>17</v>
      </c>
    </row>
    <row r="85" spans="1:6" x14ac:dyDescent="0.2">
      <c r="A85">
        <v>59</v>
      </c>
      <c r="B85" s="43" t="s">
        <v>117</v>
      </c>
      <c r="C85" s="43" t="s">
        <v>17</v>
      </c>
    </row>
    <row r="86" spans="1:6" x14ac:dyDescent="0.2">
      <c r="A86" s="85">
        <v>60</v>
      </c>
      <c r="B86" s="86" t="s">
        <v>118</v>
      </c>
      <c r="C86" s="86" t="s">
        <v>17</v>
      </c>
    </row>
    <row r="87" spans="1:6" x14ac:dyDescent="0.2">
      <c r="A87">
        <v>61</v>
      </c>
      <c r="B87" s="43" t="s">
        <v>119</v>
      </c>
      <c r="C87" s="43" t="s">
        <v>17</v>
      </c>
    </row>
    <row r="89" spans="1:6" x14ac:dyDescent="0.2">
      <c r="B89" s="1" t="s">
        <v>62</v>
      </c>
      <c r="E89" s="43"/>
      <c r="F89" s="43"/>
    </row>
    <row r="90" spans="1:6" x14ac:dyDescent="0.2">
      <c r="A90" s="85">
        <v>62</v>
      </c>
      <c r="B90" s="86" t="s">
        <v>120</v>
      </c>
      <c r="C90" s="86" t="s">
        <v>62</v>
      </c>
    </row>
    <row r="91" spans="1:6" x14ac:dyDescent="0.2">
      <c r="A91" s="85">
        <v>63</v>
      </c>
      <c r="B91" s="86" t="s">
        <v>121</v>
      </c>
      <c r="C91" s="86" t="s">
        <v>62</v>
      </c>
      <c r="E91" s="1"/>
    </row>
    <row r="92" spans="1:6" x14ac:dyDescent="0.2">
      <c r="A92" s="85">
        <v>64</v>
      </c>
      <c r="B92" s="86" t="s">
        <v>122</v>
      </c>
      <c r="C92" s="86" t="s">
        <v>62</v>
      </c>
    </row>
    <row r="93" spans="1:6" x14ac:dyDescent="0.2">
      <c r="A93" s="85">
        <v>65</v>
      </c>
      <c r="B93" s="86" t="s">
        <v>123</v>
      </c>
      <c r="C93" s="86" t="s">
        <v>62</v>
      </c>
    </row>
    <row r="94" spans="1:6" x14ac:dyDescent="0.2">
      <c r="A94" s="85">
        <v>66</v>
      </c>
      <c r="B94" s="86" t="s">
        <v>124</v>
      </c>
      <c r="C94" s="86" t="s">
        <v>62</v>
      </c>
    </row>
    <row r="95" spans="1:6" x14ac:dyDescent="0.2">
      <c r="A95" s="85">
        <v>67</v>
      </c>
      <c r="B95" s="86" t="s">
        <v>125</v>
      </c>
      <c r="C95" s="86" t="s">
        <v>62</v>
      </c>
    </row>
    <row r="96" spans="1:6" x14ac:dyDescent="0.2">
      <c r="A96" s="85">
        <v>68</v>
      </c>
      <c r="B96" s="86" t="s">
        <v>126</v>
      </c>
      <c r="C96" s="86" t="s">
        <v>62</v>
      </c>
    </row>
    <row r="97" spans="1:6" x14ac:dyDescent="0.2">
      <c r="A97">
        <v>69</v>
      </c>
      <c r="B97" s="43" t="s">
        <v>127</v>
      </c>
      <c r="C97" s="43" t="s">
        <v>62</v>
      </c>
    </row>
    <row r="98" spans="1:6" x14ac:dyDescent="0.2">
      <c r="A98" s="85">
        <v>70</v>
      </c>
      <c r="B98" s="86" t="s">
        <v>128</v>
      </c>
      <c r="C98" s="86" t="s">
        <v>62</v>
      </c>
    </row>
    <row r="99" spans="1:6" x14ac:dyDescent="0.2">
      <c r="A99" s="85">
        <v>71</v>
      </c>
      <c r="B99" s="86" t="s">
        <v>129</v>
      </c>
      <c r="C99" s="86" t="s">
        <v>62</v>
      </c>
    </row>
    <row r="100" spans="1:6" x14ac:dyDescent="0.2">
      <c r="A100" s="85">
        <v>72</v>
      </c>
      <c r="B100" s="86" t="s">
        <v>130</v>
      </c>
      <c r="C100" s="86" t="s">
        <v>62</v>
      </c>
      <c r="E100" s="43"/>
      <c r="F100" s="43"/>
    </row>
    <row r="101" spans="1:6" x14ac:dyDescent="0.2">
      <c r="A101" s="85">
        <v>73</v>
      </c>
      <c r="B101" s="86" t="s">
        <v>131</v>
      </c>
      <c r="C101" s="86" t="s">
        <v>62</v>
      </c>
      <c r="E101" s="43"/>
      <c r="F101" s="43"/>
    </row>
    <row r="102" spans="1:6" x14ac:dyDescent="0.2">
      <c r="A102">
        <v>74</v>
      </c>
      <c r="B102" s="43" t="s">
        <v>132</v>
      </c>
      <c r="C102" s="43" t="s">
        <v>62</v>
      </c>
      <c r="E102" s="43"/>
      <c r="F102" s="43"/>
    </row>
    <row r="103" spans="1:6" x14ac:dyDescent="0.2">
      <c r="A103">
        <v>75</v>
      </c>
      <c r="B103" s="43" t="s">
        <v>133</v>
      </c>
      <c r="C103" s="43" t="s">
        <v>62</v>
      </c>
    </row>
    <row r="104" spans="1:6" x14ac:dyDescent="0.2">
      <c r="A104">
        <v>76</v>
      </c>
      <c r="B104" s="43" t="s">
        <v>134</v>
      </c>
      <c r="C104" s="43" t="s">
        <v>62</v>
      </c>
      <c r="E104" s="1"/>
    </row>
    <row r="105" spans="1:6" x14ac:dyDescent="0.2">
      <c r="A105">
        <v>77</v>
      </c>
      <c r="B105" s="43" t="s">
        <v>135</v>
      </c>
      <c r="C105" s="43" t="s">
        <v>62</v>
      </c>
      <c r="E105" s="1"/>
    </row>
    <row r="106" spans="1:6" x14ac:dyDescent="0.2">
      <c r="A106" s="85">
        <v>78</v>
      </c>
      <c r="B106" s="86" t="s">
        <v>136</v>
      </c>
      <c r="C106" s="86" t="s">
        <v>62</v>
      </c>
      <c r="E106" s="43"/>
      <c r="F106" s="43"/>
    </row>
    <row r="107" spans="1:6" x14ac:dyDescent="0.2">
      <c r="E107" s="43"/>
      <c r="F107" s="43"/>
    </row>
    <row r="108" spans="1:6" x14ac:dyDescent="0.2">
      <c r="B108" s="1" t="s">
        <v>59</v>
      </c>
      <c r="E108" s="43"/>
      <c r="F108" s="43"/>
    </row>
    <row r="109" spans="1:6" x14ac:dyDescent="0.2">
      <c r="A109" s="85">
        <v>79</v>
      </c>
      <c r="B109" s="86" t="s">
        <v>137</v>
      </c>
      <c r="C109" s="86" t="s">
        <v>59</v>
      </c>
      <c r="E109" s="43"/>
      <c r="F109" s="43"/>
    </row>
    <row r="110" spans="1:6" x14ac:dyDescent="0.2">
      <c r="A110" s="85">
        <v>80</v>
      </c>
      <c r="B110" s="86" t="s">
        <v>138</v>
      </c>
      <c r="C110" s="86" t="s">
        <v>59</v>
      </c>
      <c r="E110" s="43"/>
      <c r="F110" s="43"/>
    </row>
    <row r="111" spans="1:6" x14ac:dyDescent="0.2">
      <c r="A111" s="85">
        <v>81</v>
      </c>
      <c r="B111" s="86" t="s">
        <v>139</v>
      </c>
      <c r="C111" s="86" t="s">
        <v>59</v>
      </c>
      <c r="E111" s="43"/>
      <c r="F111" s="43"/>
    </row>
    <row r="112" spans="1:6" x14ac:dyDescent="0.2">
      <c r="A112" s="85">
        <v>82</v>
      </c>
      <c r="B112" s="86" t="s">
        <v>140</v>
      </c>
      <c r="C112" s="86" t="s">
        <v>59</v>
      </c>
      <c r="E112" s="1"/>
    </row>
    <row r="113" spans="1:6" x14ac:dyDescent="0.2">
      <c r="A113">
        <v>83</v>
      </c>
      <c r="B113" s="43" t="s">
        <v>141</v>
      </c>
      <c r="C113" s="43" t="s">
        <v>59</v>
      </c>
      <c r="E113" s="1"/>
    </row>
    <row r="114" spans="1:6" x14ac:dyDescent="0.2">
      <c r="A114" s="85">
        <v>84</v>
      </c>
      <c r="B114" s="86" t="s">
        <v>142</v>
      </c>
      <c r="C114" s="86" t="s">
        <v>59</v>
      </c>
    </row>
    <row r="115" spans="1:6" x14ac:dyDescent="0.2">
      <c r="A115" s="85">
        <v>85</v>
      </c>
      <c r="B115" s="86" t="s">
        <v>143</v>
      </c>
      <c r="C115" s="86" t="s">
        <v>59</v>
      </c>
    </row>
    <row r="116" spans="1:6" x14ac:dyDescent="0.2">
      <c r="A116" s="85">
        <v>106</v>
      </c>
      <c r="B116" s="86" t="s">
        <v>252</v>
      </c>
      <c r="C116" s="86" t="s">
        <v>59</v>
      </c>
    </row>
    <row r="117" spans="1:6" x14ac:dyDescent="0.2">
      <c r="A117" s="85">
        <v>107</v>
      </c>
      <c r="B117" s="86" t="s">
        <v>253</v>
      </c>
      <c r="C117" s="86" t="s">
        <v>59</v>
      </c>
    </row>
    <row r="118" spans="1:6" x14ac:dyDescent="0.2">
      <c r="A118" s="85">
        <v>116</v>
      </c>
      <c r="B118" s="86" t="s">
        <v>270</v>
      </c>
      <c r="C118" s="86" t="s">
        <v>59</v>
      </c>
    </row>
    <row r="119" spans="1:6" x14ac:dyDescent="0.2">
      <c r="B119" s="1" t="s">
        <v>19</v>
      </c>
      <c r="C119" s="43"/>
    </row>
    <row r="120" spans="1:6" x14ac:dyDescent="0.2">
      <c r="A120" s="85">
        <v>86</v>
      </c>
      <c r="B120" s="86" t="s">
        <v>20</v>
      </c>
      <c r="C120" s="86" t="s">
        <v>19</v>
      </c>
      <c r="E120" s="1"/>
    </row>
    <row r="121" spans="1:6" x14ac:dyDescent="0.2">
      <c r="A121" s="85">
        <v>87</v>
      </c>
      <c r="B121" s="86" t="s">
        <v>144</v>
      </c>
      <c r="C121" s="86" t="s">
        <v>19</v>
      </c>
      <c r="E121" s="43"/>
    </row>
    <row r="122" spans="1:6" x14ac:dyDescent="0.2">
      <c r="A122" s="85">
        <v>88</v>
      </c>
      <c r="B122" s="86" t="s">
        <v>145</v>
      </c>
      <c r="C122" s="86" t="s">
        <v>19</v>
      </c>
      <c r="E122" s="43"/>
      <c r="F122" s="43"/>
    </row>
    <row r="123" spans="1:6" x14ac:dyDescent="0.2">
      <c r="A123" s="85">
        <v>89</v>
      </c>
      <c r="B123" s="86" t="s">
        <v>146</v>
      </c>
      <c r="C123" s="86" t="s">
        <v>19</v>
      </c>
    </row>
    <row r="124" spans="1:6" x14ac:dyDescent="0.2">
      <c r="A124" s="85">
        <v>90</v>
      </c>
      <c r="B124" s="86" t="s">
        <v>147</v>
      </c>
      <c r="C124" s="86" t="s">
        <v>19</v>
      </c>
    </row>
    <row r="125" spans="1:6" x14ac:dyDescent="0.2">
      <c r="A125" s="85">
        <v>91</v>
      </c>
      <c r="B125" s="86" t="s">
        <v>148</v>
      </c>
      <c r="C125" s="86" t="s">
        <v>19</v>
      </c>
    </row>
    <row r="126" spans="1:6" x14ac:dyDescent="0.2">
      <c r="A126">
        <v>92</v>
      </c>
      <c r="B126" s="43" t="s">
        <v>149</v>
      </c>
      <c r="C126" s="43" t="s">
        <v>19</v>
      </c>
    </row>
    <row r="127" spans="1:6" x14ac:dyDescent="0.2">
      <c r="A127">
        <v>93</v>
      </c>
      <c r="B127" s="43" t="s">
        <v>150</v>
      </c>
      <c r="C127" s="43" t="s">
        <v>19</v>
      </c>
    </row>
    <row r="128" spans="1:6" x14ac:dyDescent="0.2">
      <c r="A128">
        <v>94</v>
      </c>
      <c r="B128" s="43" t="s">
        <v>151</v>
      </c>
      <c r="C128" s="43" t="s">
        <v>19</v>
      </c>
    </row>
    <row r="129" spans="1:3" x14ac:dyDescent="0.2">
      <c r="A129">
        <v>95</v>
      </c>
      <c r="B129" s="43" t="s">
        <v>152</v>
      </c>
      <c r="C129" s="43" t="s">
        <v>19</v>
      </c>
    </row>
    <row r="130" spans="1:3" x14ac:dyDescent="0.2">
      <c r="A130" s="85">
        <v>96</v>
      </c>
      <c r="B130" s="86" t="s">
        <v>153</v>
      </c>
      <c r="C130" s="86" t="s">
        <v>19</v>
      </c>
    </row>
    <row r="131" spans="1:3" x14ac:dyDescent="0.2">
      <c r="A131" s="85">
        <v>97</v>
      </c>
      <c r="B131" s="86" t="s">
        <v>154</v>
      </c>
      <c r="C131" s="86" t="s">
        <v>19</v>
      </c>
    </row>
    <row r="132" spans="1:3" x14ac:dyDescent="0.2">
      <c r="A132" s="85">
        <v>98</v>
      </c>
      <c r="B132" s="86" t="s">
        <v>155</v>
      </c>
      <c r="C132" s="86" t="s">
        <v>19</v>
      </c>
    </row>
    <row r="133" spans="1:3" x14ac:dyDescent="0.2">
      <c r="A133">
        <v>99</v>
      </c>
      <c r="B133" s="43" t="s">
        <v>156</v>
      </c>
      <c r="C133" s="43" t="s">
        <v>19</v>
      </c>
    </row>
    <row r="134" spans="1:3" x14ac:dyDescent="0.2">
      <c r="A134" s="85">
        <v>108</v>
      </c>
      <c r="B134" s="86" t="s">
        <v>254</v>
      </c>
      <c r="C134" s="86" t="s">
        <v>19</v>
      </c>
    </row>
    <row r="135" spans="1:3" x14ac:dyDescent="0.2">
      <c r="B135" s="43" t="s">
        <v>27</v>
      </c>
    </row>
    <row r="136" spans="1:3" x14ac:dyDescent="0.2">
      <c r="A136" s="85">
        <v>201</v>
      </c>
      <c r="B136" s="86" t="s">
        <v>88</v>
      </c>
      <c r="C136" s="43" t="s">
        <v>27</v>
      </c>
    </row>
    <row r="137" spans="1:3" x14ac:dyDescent="0.2">
      <c r="A137" s="85">
        <v>202</v>
      </c>
      <c r="B137" s="86" t="s">
        <v>227</v>
      </c>
      <c r="C137" s="43" t="s">
        <v>27</v>
      </c>
    </row>
    <row r="138" spans="1:3" x14ac:dyDescent="0.2">
      <c r="A138" s="85">
        <v>203</v>
      </c>
      <c r="B138" s="86" t="s">
        <v>228</v>
      </c>
      <c r="C138" s="43" t="s">
        <v>27</v>
      </c>
    </row>
    <row r="139" spans="1:3" x14ac:dyDescent="0.2">
      <c r="A139" s="85">
        <v>204</v>
      </c>
      <c r="B139" s="86" t="s">
        <v>229</v>
      </c>
      <c r="C139" s="43" t="s">
        <v>27</v>
      </c>
    </row>
    <row r="140" spans="1:3" x14ac:dyDescent="0.2">
      <c r="A140" s="85">
        <v>205</v>
      </c>
      <c r="B140" s="86" t="s">
        <v>230</v>
      </c>
      <c r="C140" s="43" t="s">
        <v>27</v>
      </c>
    </row>
    <row r="141" spans="1:3" x14ac:dyDescent="0.2">
      <c r="A141" s="85">
        <v>206</v>
      </c>
      <c r="B141" s="86" t="s">
        <v>231</v>
      </c>
      <c r="C141" s="43" t="s">
        <v>27</v>
      </c>
    </row>
    <row r="142" spans="1:3" x14ac:dyDescent="0.2">
      <c r="A142" s="85">
        <v>207</v>
      </c>
      <c r="B142" s="86" t="s">
        <v>232</v>
      </c>
      <c r="C142" s="43" t="s">
        <v>27</v>
      </c>
    </row>
    <row r="143" spans="1:3" x14ac:dyDescent="0.2">
      <c r="A143" s="85">
        <v>208</v>
      </c>
      <c r="B143" s="86" t="s">
        <v>233</v>
      </c>
      <c r="C143" s="43" t="s">
        <v>27</v>
      </c>
    </row>
    <row r="144" spans="1:3" x14ac:dyDescent="0.2">
      <c r="A144" s="85">
        <v>209</v>
      </c>
      <c r="B144" s="86" t="s">
        <v>234</v>
      </c>
      <c r="C144" s="43" t="s">
        <v>27</v>
      </c>
    </row>
    <row r="145" spans="1:3" x14ac:dyDescent="0.2">
      <c r="A145" s="85">
        <v>210</v>
      </c>
      <c r="B145" s="86" t="s">
        <v>235</v>
      </c>
      <c r="C145" s="43" t="s">
        <v>27</v>
      </c>
    </row>
    <row r="146" spans="1:3" x14ac:dyDescent="0.2">
      <c r="A146" s="85">
        <v>211</v>
      </c>
      <c r="B146" s="86" t="s">
        <v>237</v>
      </c>
      <c r="C146" s="43" t="s">
        <v>27</v>
      </c>
    </row>
    <row r="147" spans="1:3" x14ac:dyDescent="0.2">
      <c r="A147" s="88">
        <v>212</v>
      </c>
      <c r="B147" s="86" t="s">
        <v>240</v>
      </c>
      <c r="C147" s="43" t="s">
        <v>27</v>
      </c>
    </row>
    <row r="148" spans="1:3" x14ac:dyDescent="0.2">
      <c r="A148" s="88">
        <v>213</v>
      </c>
      <c r="B148" s="86" t="s">
        <v>243</v>
      </c>
      <c r="C148" s="43" t="s">
        <v>27</v>
      </c>
    </row>
    <row r="149" spans="1:3" x14ac:dyDescent="0.2">
      <c r="A149" s="88">
        <v>214</v>
      </c>
      <c r="B149" s="86" t="s">
        <v>244</v>
      </c>
      <c r="C149" s="43" t="s">
        <v>27</v>
      </c>
    </row>
    <row r="150" spans="1:3" x14ac:dyDescent="0.2">
      <c r="A150" s="88">
        <v>215</v>
      </c>
      <c r="B150" s="86" t="s">
        <v>245</v>
      </c>
      <c r="C150" s="43" t="s">
        <v>27</v>
      </c>
    </row>
    <row r="151" spans="1:3" x14ac:dyDescent="0.2">
      <c r="A151" s="88">
        <v>216</v>
      </c>
      <c r="B151" s="86" t="s">
        <v>246</v>
      </c>
      <c r="C151" s="43" t="s">
        <v>27</v>
      </c>
    </row>
    <row r="152" spans="1:3" x14ac:dyDescent="0.2">
      <c r="A152" s="88">
        <v>217</v>
      </c>
      <c r="B152" s="86" t="s">
        <v>247</v>
      </c>
      <c r="C152" s="43" t="s">
        <v>27</v>
      </c>
    </row>
    <row r="153" spans="1:3" x14ac:dyDescent="0.2">
      <c r="A153" s="88">
        <v>218</v>
      </c>
      <c r="B153" s="86" t="s">
        <v>248</v>
      </c>
      <c r="C153" s="43" t="s">
        <v>27</v>
      </c>
    </row>
    <row r="154" spans="1:3" x14ac:dyDescent="0.2">
      <c r="A154" s="88">
        <v>219</v>
      </c>
      <c r="B154" s="86" t="s">
        <v>258</v>
      </c>
      <c r="C154" s="43" t="s">
        <v>27</v>
      </c>
    </row>
    <row r="155" spans="1:3" x14ac:dyDescent="0.2">
      <c r="A155" s="88">
        <v>220</v>
      </c>
      <c r="B155" s="86" t="s">
        <v>259</v>
      </c>
      <c r="C155" s="43" t="s">
        <v>27</v>
      </c>
    </row>
    <row r="156" spans="1:3" x14ac:dyDescent="0.2">
      <c r="A156" s="88">
        <v>221</v>
      </c>
      <c r="B156" s="86" t="s">
        <v>260</v>
      </c>
      <c r="C156" s="43" t="s">
        <v>27</v>
      </c>
    </row>
    <row r="157" spans="1:3" x14ac:dyDescent="0.2">
      <c r="A157" s="88">
        <v>222</v>
      </c>
      <c r="B157" s="86" t="s">
        <v>266</v>
      </c>
      <c r="C157" s="43" t="s">
        <v>27</v>
      </c>
    </row>
    <row r="158" spans="1:3" x14ac:dyDescent="0.2">
      <c r="A158" s="88">
        <v>223</v>
      </c>
      <c r="B158" s="86" t="s">
        <v>265</v>
      </c>
      <c r="C158" s="43" t="s">
        <v>27</v>
      </c>
    </row>
    <row r="159" spans="1:3" x14ac:dyDescent="0.2">
      <c r="A159" s="88">
        <v>224</v>
      </c>
      <c r="B159" s="86" t="s">
        <v>83</v>
      </c>
      <c r="C159" s="43" t="s">
        <v>27</v>
      </c>
    </row>
    <row r="160" spans="1:3" x14ac:dyDescent="0.2">
      <c r="A160" s="88">
        <v>225</v>
      </c>
      <c r="B160" s="86" t="s">
        <v>272</v>
      </c>
      <c r="C160" s="43" t="s">
        <v>27</v>
      </c>
    </row>
    <row r="161" spans="1:3" x14ac:dyDescent="0.2">
      <c r="A161" s="88">
        <v>226</v>
      </c>
      <c r="B161" s="86" t="s">
        <v>277</v>
      </c>
      <c r="C161" s="43" t="s">
        <v>27</v>
      </c>
    </row>
    <row r="168" spans="1:3" x14ac:dyDescent="0.2">
      <c r="B168" s="1"/>
    </row>
    <row r="174" spans="1:3" x14ac:dyDescent="0.2">
      <c r="B174" s="43"/>
      <c r="C174" s="43"/>
    </row>
    <row r="177" spans="2:3" x14ac:dyDescent="0.2">
      <c r="B177" s="1"/>
    </row>
    <row r="184" spans="2:3" x14ac:dyDescent="0.2">
      <c r="B184" s="1"/>
    </row>
    <row r="185" spans="2:3" x14ac:dyDescent="0.2">
      <c r="B185" s="43"/>
      <c r="C185" s="43"/>
    </row>
    <row r="186" spans="2:3" x14ac:dyDescent="0.2">
      <c r="B186" s="43"/>
      <c r="C186" s="43"/>
    </row>
    <row r="187" spans="2:3" x14ac:dyDescent="0.2">
      <c r="B187" s="43"/>
      <c r="C187" s="43"/>
    </row>
    <row r="188" spans="2:3" x14ac:dyDescent="0.2">
      <c r="B188" s="43"/>
      <c r="C188" s="43"/>
    </row>
    <row r="189" spans="2:3" x14ac:dyDescent="0.2">
      <c r="B189" s="43"/>
      <c r="C189" s="43"/>
    </row>
    <row r="190" spans="2:3" x14ac:dyDescent="0.2">
      <c r="B190" s="43"/>
      <c r="C190" s="43"/>
    </row>
    <row r="191" spans="2:3" x14ac:dyDescent="0.2">
      <c r="B191" s="43"/>
    </row>
    <row r="195" spans="2:3" x14ac:dyDescent="0.2">
      <c r="B195" s="43"/>
      <c r="C195" s="43"/>
    </row>
    <row r="198" spans="2:3" x14ac:dyDescent="0.2">
      <c r="B198" s="1"/>
    </row>
    <row r="205" spans="2:3" x14ac:dyDescent="0.2">
      <c r="B205" s="1"/>
    </row>
    <row r="206" spans="2:3" x14ac:dyDescent="0.2">
      <c r="B206" s="43"/>
      <c r="C206" s="43"/>
    </row>
    <row r="207" spans="2:3" x14ac:dyDescent="0.2">
      <c r="B207" s="43"/>
      <c r="C207" s="43"/>
    </row>
  </sheetData>
  <pageMargins left="0.7" right="0.7" top="0.75" bottom="0.75" header="0.3" footer="0.3"/>
  <pageSetup scale="95" orientation="portrait" r:id="rId1"/>
  <rowBreaks count="1" manualBreakCount="1">
    <brk id="75" max="16383" man="1"/>
  </rowBreaks>
  <colBreaks count="1" manualBreakCount="1">
    <brk id="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L69"/>
  <sheetViews>
    <sheetView zoomScaleNormal="100" workbookViewId="0">
      <selection activeCell="H14" sqref="H14"/>
    </sheetView>
  </sheetViews>
  <sheetFormatPr defaultRowHeight="12.75" x14ac:dyDescent="0.2"/>
  <cols>
    <col min="2" max="2" width="3.28515625" customWidth="1"/>
    <col min="4" max="4" width="9.140625" hidden="1" customWidth="1"/>
    <col min="6" max="7" width="25.42578125" customWidth="1"/>
    <col min="8" max="8" width="12" style="27" customWidth="1"/>
    <col min="9" max="10" width="12" style="27" hidden="1" customWidth="1"/>
    <col min="11" max="11" width="9.140625" style="7"/>
  </cols>
  <sheetData>
    <row r="2" spans="3:11" ht="12.75" customHeight="1" x14ac:dyDescent="0.2">
      <c r="C2" s="120" t="s">
        <v>43</v>
      </c>
      <c r="D2" s="120"/>
      <c r="E2" s="120"/>
      <c r="F2" s="120"/>
      <c r="G2" s="120"/>
      <c r="H2" s="120"/>
      <c r="I2" s="120"/>
      <c r="J2" s="120"/>
      <c r="K2" s="120"/>
    </row>
    <row r="3" spans="3:11" ht="12.75" customHeight="1" x14ac:dyDescent="0.2">
      <c r="C3" s="120"/>
      <c r="D3" s="120"/>
      <c r="E3" s="120"/>
      <c r="F3" s="120"/>
      <c r="G3" s="120"/>
      <c r="H3" s="120"/>
      <c r="I3" s="120"/>
      <c r="J3" s="120"/>
      <c r="K3" s="120"/>
    </row>
    <row r="4" spans="3:11" ht="13.5" thickBot="1" x14ac:dyDescent="0.25"/>
    <row r="5" spans="3:11" x14ac:dyDescent="0.2">
      <c r="C5" s="4" t="s">
        <v>2</v>
      </c>
      <c r="D5" s="51" t="s">
        <v>2</v>
      </c>
      <c r="E5" s="5" t="s">
        <v>26</v>
      </c>
      <c r="F5" s="5" t="s">
        <v>0</v>
      </c>
      <c r="G5" s="5" t="s">
        <v>1</v>
      </c>
      <c r="H5" s="28" t="s">
        <v>3</v>
      </c>
      <c r="I5" s="62" t="s">
        <v>3</v>
      </c>
      <c r="J5" s="62" t="s">
        <v>3</v>
      </c>
      <c r="K5" s="6" t="s">
        <v>4</v>
      </c>
    </row>
    <row r="6" spans="3:11" x14ac:dyDescent="0.2">
      <c r="C6" s="61">
        <f t="shared" ref="C6:C49" si="0">IF(H6="","",IF(G6="FLORIDA CLUB SWIMMING","",RANK(I6,$I$6:$I$49,1)))</f>
        <v>1</v>
      </c>
      <c r="D6" s="61">
        <f t="shared" ref="D6:D49" si="1">IF(J6="","", RANK($J6,$J$6:$J$49,1))</f>
        <v>1</v>
      </c>
      <c r="E6" s="59">
        <v>340</v>
      </c>
      <c r="F6" s="59" t="str">
        <f>IF(E6="", "", VLOOKUP(E6, 'Team List'!$D:$E, 2, FALSE))</f>
        <v>Kristin Novack</v>
      </c>
      <c r="G6" s="59" t="str">
        <f>IF(E6="", "", VLOOKUP(E6, 'Team List'!$D:$F, 3, FALSE))</f>
        <v>TRI-GATORS</v>
      </c>
      <c r="H6" s="60">
        <v>1.8062499999999999E-3</v>
      </c>
      <c r="I6" s="63">
        <f t="shared" ref="I6:I49" si="2">IF(G6="FLORIDA CLUB SWIMMING", "", IF(H6="", "", H6))</f>
        <v>1.8062499999999999E-3</v>
      </c>
      <c r="J6" s="63">
        <f t="shared" ref="J6:J49" si="3">IF($G6="FLORIDA CLUB SWIMMING", "", IF($G6="INDIVIDUAL", "", IF(H6="", "", H6)))</f>
        <v>1.8062499999999999E-3</v>
      </c>
      <c r="K6" s="15">
        <f t="shared" ref="K6:K49" si="4">IF(D6="","",IF(D6=1,6,IF(D6=2,4,IF(D6=3,3,IF(D6=4,2,IF(D6=5,1,""))))))</f>
        <v>6</v>
      </c>
    </row>
    <row r="7" spans="3:11" x14ac:dyDescent="0.2">
      <c r="C7" s="61">
        <f t="shared" si="0"/>
        <v>2</v>
      </c>
      <c r="D7" s="61">
        <f t="shared" si="1"/>
        <v>2</v>
      </c>
      <c r="E7" s="59">
        <v>331</v>
      </c>
      <c r="F7" s="59" t="s">
        <v>185</v>
      </c>
      <c r="G7" s="59" t="str">
        <f>IF(E7="", "", VLOOKUP(E7, 'Team List'!$D:$F, 3, FALSE))</f>
        <v>TITANIUM</v>
      </c>
      <c r="H7" s="60">
        <v>1.949537037037037E-3</v>
      </c>
      <c r="I7" s="63">
        <f t="shared" si="2"/>
        <v>1.949537037037037E-3</v>
      </c>
      <c r="J7" s="63">
        <f t="shared" si="3"/>
        <v>1.949537037037037E-3</v>
      </c>
      <c r="K7" s="15">
        <f t="shared" si="4"/>
        <v>4</v>
      </c>
    </row>
    <row r="8" spans="3:11" x14ac:dyDescent="0.2">
      <c r="C8" s="61">
        <f t="shared" si="0"/>
        <v>3</v>
      </c>
      <c r="D8" s="61">
        <f t="shared" si="1"/>
        <v>3</v>
      </c>
      <c r="E8" s="59">
        <v>342</v>
      </c>
      <c r="F8" s="59" t="str">
        <f>IF(E8="", "", VLOOKUP(E8, 'Team List'!$D:$E, 2, FALSE))</f>
        <v>Emily Basford</v>
      </c>
      <c r="G8" s="59" t="str">
        <f>IF(E8="", "", VLOOKUP(E8, 'Team List'!$D:$F, 3, FALSE))</f>
        <v>TRI-GATORS</v>
      </c>
      <c r="H8" s="60">
        <v>1.9724537037037041E-3</v>
      </c>
      <c r="I8" s="63">
        <f t="shared" si="2"/>
        <v>1.9724537037037041E-3</v>
      </c>
      <c r="J8" s="63">
        <f t="shared" si="3"/>
        <v>1.9724537037037041E-3</v>
      </c>
      <c r="K8" s="15">
        <f t="shared" si="4"/>
        <v>3</v>
      </c>
    </row>
    <row r="9" spans="3:11" x14ac:dyDescent="0.2">
      <c r="C9" s="61">
        <f t="shared" si="0"/>
        <v>4</v>
      </c>
      <c r="D9" s="61">
        <f t="shared" si="1"/>
        <v>4</v>
      </c>
      <c r="E9" s="59">
        <v>319</v>
      </c>
      <c r="F9" s="59" t="str">
        <f>IF(E9="", "", VLOOKUP(E9, 'Team List'!$D:$E, 2, FALSE))</f>
        <v>Lindsay Orr</v>
      </c>
      <c r="G9" s="59" t="str">
        <f>IF(E9="", "", VLOOKUP(E9, 'Team List'!$D:$F, 3, FALSE))</f>
        <v>KAPPA ALPHA THETA</v>
      </c>
      <c r="H9" s="60">
        <v>2.0743055555555554E-3</v>
      </c>
      <c r="I9" s="63">
        <f t="shared" si="2"/>
        <v>2.0743055555555554E-3</v>
      </c>
      <c r="J9" s="63">
        <f t="shared" si="3"/>
        <v>2.0743055555555554E-3</v>
      </c>
      <c r="K9" s="15">
        <f t="shared" si="4"/>
        <v>2</v>
      </c>
    </row>
    <row r="10" spans="3:11" x14ac:dyDescent="0.2">
      <c r="C10" s="61" t="str">
        <f t="shared" si="0"/>
        <v/>
      </c>
      <c r="D10" s="61" t="str">
        <f t="shared" si="1"/>
        <v/>
      </c>
      <c r="E10" s="59"/>
      <c r="F10" s="59" t="str">
        <f>IF(E10="", "", VLOOKUP(E10, 'Team List'!$D:$E, 2, FALSE))</f>
        <v/>
      </c>
      <c r="G10" s="59" t="str">
        <f>IF(E10="", "", VLOOKUP(E10, 'Team List'!$D:$F, 3, FALSE))</f>
        <v/>
      </c>
      <c r="H10" s="60"/>
      <c r="I10" s="63" t="str">
        <f t="shared" si="2"/>
        <v/>
      </c>
      <c r="J10" s="63" t="str">
        <f t="shared" si="3"/>
        <v/>
      </c>
      <c r="K10" s="15" t="str">
        <f t="shared" si="4"/>
        <v/>
      </c>
    </row>
    <row r="11" spans="3:11" x14ac:dyDescent="0.2">
      <c r="C11" s="61" t="str">
        <f t="shared" si="0"/>
        <v/>
      </c>
      <c r="D11" s="61" t="str">
        <f t="shared" si="1"/>
        <v/>
      </c>
      <c r="E11" s="59"/>
      <c r="F11" s="59" t="str">
        <f>IF(E11="", "", VLOOKUP(E11, 'Team List'!$D:$E, 2, FALSE))</f>
        <v/>
      </c>
      <c r="G11" s="59" t="str">
        <f>IF(E11="", "", VLOOKUP(E11, 'Team List'!$D:$F, 3, FALSE))</f>
        <v/>
      </c>
      <c r="H11" s="60"/>
      <c r="I11" s="63" t="str">
        <f t="shared" si="2"/>
        <v/>
      </c>
      <c r="J11" s="63" t="str">
        <f t="shared" si="3"/>
        <v/>
      </c>
      <c r="K11" s="15" t="str">
        <f t="shared" si="4"/>
        <v/>
      </c>
    </row>
    <row r="12" spans="3:11" x14ac:dyDescent="0.2">
      <c r="C12" s="61" t="str">
        <f t="shared" si="0"/>
        <v/>
      </c>
      <c r="D12" s="61" t="str">
        <f t="shared" si="1"/>
        <v/>
      </c>
      <c r="E12" s="59"/>
      <c r="F12" s="59" t="str">
        <f>IF(E12="", "", VLOOKUP(E12, 'Team List'!$D:$E, 2, FALSE))</f>
        <v/>
      </c>
      <c r="G12" s="59" t="str">
        <f>IF(E12="", "", VLOOKUP(E12, 'Team List'!$D:$F, 3, FALSE))</f>
        <v/>
      </c>
      <c r="H12" s="60"/>
      <c r="I12" s="63" t="str">
        <f t="shared" si="2"/>
        <v/>
      </c>
      <c r="J12" s="63" t="str">
        <f t="shared" si="3"/>
        <v/>
      </c>
      <c r="K12" s="15" t="str">
        <f t="shared" si="4"/>
        <v/>
      </c>
    </row>
    <row r="13" spans="3:11" x14ac:dyDescent="0.2">
      <c r="C13" s="61" t="str">
        <f t="shared" si="0"/>
        <v/>
      </c>
      <c r="D13" s="61" t="str">
        <f t="shared" si="1"/>
        <v/>
      </c>
      <c r="E13" s="59"/>
      <c r="F13" s="59" t="str">
        <f>IF(E13="", "", VLOOKUP(E13, 'Team List'!$D:$E, 2, FALSE))</f>
        <v/>
      </c>
      <c r="G13" s="59" t="str">
        <f>IF(E13="", "", VLOOKUP(E13, 'Team List'!$D:$F, 3, FALSE))</f>
        <v/>
      </c>
      <c r="H13" s="60"/>
      <c r="I13" s="63" t="str">
        <f t="shared" si="2"/>
        <v/>
      </c>
      <c r="J13" s="63" t="str">
        <f t="shared" si="3"/>
        <v/>
      </c>
      <c r="K13" s="15" t="str">
        <f t="shared" si="4"/>
        <v/>
      </c>
    </row>
    <row r="14" spans="3:11" x14ac:dyDescent="0.2">
      <c r="C14" s="61" t="str">
        <f t="shared" si="0"/>
        <v/>
      </c>
      <c r="D14" s="61" t="str">
        <f t="shared" si="1"/>
        <v/>
      </c>
      <c r="E14" s="59"/>
      <c r="F14" s="59" t="str">
        <f>IF(E14="", "", VLOOKUP(E14, 'Team List'!$D:$E, 2, FALSE))</f>
        <v/>
      </c>
      <c r="G14" s="59" t="str">
        <f>IF(E14="", "", VLOOKUP(E14, 'Team List'!$D:$F, 3, FALSE))</f>
        <v/>
      </c>
      <c r="H14" s="60"/>
      <c r="I14" s="63" t="str">
        <f t="shared" si="2"/>
        <v/>
      </c>
      <c r="J14" s="63" t="str">
        <f t="shared" si="3"/>
        <v/>
      </c>
      <c r="K14" s="15" t="str">
        <f t="shared" si="4"/>
        <v/>
      </c>
    </row>
    <row r="15" spans="3:11" x14ac:dyDescent="0.2">
      <c r="C15" s="61" t="str">
        <f t="shared" si="0"/>
        <v/>
      </c>
      <c r="D15" s="61" t="str">
        <f t="shared" si="1"/>
        <v/>
      </c>
      <c r="E15" s="59"/>
      <c r="F15" s="59" t="str">
        <f>IF(E15="", "", VLOOKUP(E15, 'Team List'!$D:$E, 2, FALSE))</f>
        <v/>
      </c>
      <c r="G15" s="59" t="str">
        <f>IF(E15="", "", VLOOKUP(E15, 'Team List'!$D:$F, 3, FALSE))</f>
        <v/>
      </c>
      <c r="H15" s="60"/>
      <c r="I15" s="63" t="str">
        <f t="shared" si="2"/>
        <v/>
      </c>
      <c r="J15" s="63" t="str">
        <f t="shared" si="3"/>
        <v/>
      </c>
      <c r="K15" s="15" t="str">
        <f t="shared" si="4"/>
        <v/>
      </c>
    </row>
    <row r="16" spans="3:11" x14ac:dyDescent="0.2">
      <c r="C16" s="61" t="str">
        <f t="shared" si="0"/>
        <v/>
      </c>
      <c r="D16" s="61" t="str">
        <f t="shared" si="1"/>
        <v/>
      </c>
      <c r="E16" s="59"/>
      <c r="F16" s="59" t="str">
        <f>IF(E16="", "", VLOOKUP(E16, 'Team List'!$D:$E, 2, FALSE))</f>
        <v/>
      </c>
      <c r="G16" s="59" t="str">
        <f>IF(E16="", "", VLOOKUP(E16, 'Team List'!$D:$F, 3, FALSE))</f>
        <v/>
      </c>
      <c r="H16" s="60"/>
      <c r="I16" s="63" t="str">
        <f t="shared" si="2"/>
        <v/>
      </c>
      <c r="J16" s="63" t="str">
        <f t="shared" si="3"/>
        <v/>
      </c>
      <c r="K16" s="15" t="str">
        <f t="shared" si="4"/>
        <v/>
      </c>
    </row>
    <row r="17" spans="3:11" x14ac:dyDescent="0.2">
      <c r="C17" s="61" t="str">
        <f t="shared" si="0"/>
        <v/>
      </c>
      <c r="D17" s="61" t="str">
        <f t="shared" si="1"/>
        <v/>
      </c>
      <c r="E17" s="59"/>
      <c r="F17" s="59" t="str">
        <f>IF(E17="", "", VLOOKUP(E17, 'Team List'!$D:$E, 2, FALSE))</f>
        <v/>
      </c>
      <c r="G17" s="59" t="str">
        <f>IF(E17="", "", VLOOKUP(E17, 'Team List'!$D:$F, 3, FALSE))</f>
        <v/>
      </c>
      <c r="H17" s="60"/>
      <c r="I17" s="63" t="str">
        <f t="shared" si="2"/>
        <v/>
      </c>
      <c r="J17" s="63" t="str">
        <f t="shared" si="3"/>
        <v/>
      </c>
      <c r="K17" s="15" t="str">
        <f t="shared" si="4"/>
        <v/>
      </c>
    </row>
    <row r="18" spans="3:11" x14ac:dyDescent="0.2">
      <c r="C18" s="61" t="str">
        <f t="shared" si="0"/>
        <v/>
      </c>
      <c r="D18" s="61" t="str">
        <f t="shared" si="1"/>
        <v/>
      </c>
      <c r="E18" s="59"/>
      <c r="F18" s="59" t="str">
        <f>IF(E18="", "", VLOOKUP(E18, 'Team List'!$D:$E, 2, FALSE))</f>
        <v/>
      </c>
      <c r="G18" s="59" t="str">
        <f>IF(E18="", "", VLOOKUP(E18, 'Team List'!$D:$F, 3, FALSE))</f>
        <v/>
      </c>
      <c r="H18" s="60"/>
      <c r="I18" s="63" t="str">
        <f t="shared" si="2"/>
        <v/>
      </c>
      <c r="J18" s="63" t="str">
        <f t="shared" si="3"/>
        <v/>
      </c>
      <c r="K18" s="15" t="str">
        <f t="shared" si="4"/>
        <v/>
      </c>
    </row>
    <row r="19" spans="3:11" x14ac:dyDescent="0.2">
      <c r="C19" s="61" t="str">
        <f t="shared" si="0"/>
        <v/>
      </c>
      <c r="D19" s="61" t="str">
        <f t="shared" si="1"/>
        <v/>
      </c>
      <c r="E19" s="59"/>
      <c r="F19" s="59" t="str">
        <f>IF(E19="", "", VLOOKUP(E19, 'Team List'!$D:$E, 2, FALSE))</f>
        <v/>
      </c>
      <c r="G19" s="59" t="str">
        <f>IF(E19="", "", VLOOKUP(E19, 'Team List'!$D:$F, 3, FALSE))</f>
        <v/>
      </c>
      <c r="H19" s="60"/>
      <c r="I19" s="63" t="str">
        <f t="shared" si="2"/>
        <v/>
      </c>
      <c r="J19" s="63" t="str">
        <f t="shared" si="3"/>
        <v/>
      </c>
      <c r="K19" s="15" t="str">
        <f t="shared" si="4"/>
        <v/>
      </c>
    </row>
    <row r="20" spans="3:11" x14ac:dyDescent="0.2">
      <c r="C20" s="61" t="str">
        <f t="shared" si="0"/>
        <v/>
      </c>
      <c r="D20" s="61" t="str">
        <f t="shared" si="1"/>
        <v/>
      </c>
      <c r="E20" s="59"/>
      <c r="F20" s="59" t="str">
        <f>IF(E20="", "", VLOOKUP(E20, 'Team List'!$D:$E, 2, FALSE))</f>
        <v/>
      </c>
      <c r="G20" s="59" t="str">
        <f>IF(E20="", "", VLOOKUP(E20, 'Team List'!$D:$F, 3, FALSE))</f>
        <v/>
      </c>
      <c r="H20" s="60"/>
      <c r="I20" s="63" t="str">
        <f t="shared" si="2"/>
        <v/>
      </c>
      <c r="J20" s="63" t="str">
        <f t="shared" si="3"/>
        <v/>
      </c>
      <c r="K20" s="15" t="str">
        <f t="shared" si="4"/>
        <v/>
      </c>
    </row>
    <row r="21" spans="3:11" x14ac:dyDescent="0.2">
      <c r="C21" s="61" t="str">
        <f t="shared" si="0"/>
        <v/>
      </c>
      <c r="D21" s="61" t="str">
        <f t="shared" si="1"/>
        <v/>
      </c>
      <c r="E21" s="59"/>
      <c r="F21" s="59" t="str">
        <f>IF(E21="", "", VLOOKUP(E21, 'Team List'!$D:$E, 2, FALSE))</f>
        <v/>
      </c>
      <c r="G21" s="59" t="str">
        <f>IF(E21="", "", VLOOKUP(E21, 'Team List'!$D:$F, 3, FALSE))</f>
        <v/>
      </c>
      <c r="H21" s="60"/>
      <c r="I21" s="63" t="str">
        <f t="shared" si="2"/>
        <v/>
      </c>
      <c r="J21" s="63" t="str">
        <f t="shared" si="3"/>
        <v/>
      </c>
      <c r="K21" s="15" t="str">
        <f t="shared" si="4"/>
        <v/>
      </c>
    </row>
    <row r="22" spans="3:11" x14ac:dyDescent="0.2">
      <c r="C22" s="61" t="str">
        <f t="shared" si="0"/>
        <v/>
      </c>
      <c r="D22" s="61" t="str">
        <f t="shared" si="1"/>
        <v/>
      </c>
      <c r="E22" s="59"/>
      <c r="F22" s="59" t="str">
        <f>IF(E22="", "", VLOOKUP(E22, 'Team List'!$D:$E, 2, FALSE))</f>
        <v/>
      </c>
      <c r="G22" s="59" t="str">
        <f>IF(E22="", "", VLOOKUP(E22, 'Team List'!$D:$F, 3, FALSE))</f>
        <v/>
      </c>
      <c r="H22" s="60"/>
      <c r="I22" s="63" t="str">
        <f t="shared" si="2"/>
        <v/>
      </c>
      <c r="J22" s="63" t="str">
        <f t="shared" si="3"/>
        <v/>
      </c>
      <c r="K22" s="15" t="str">
        <f t="shared" si="4"/>
        <v/>
      </c>
    </row>
    <row r="23" spans="3:11" x14ac:dyDescent="0.2">
      <c r="C23" s="61" t="str">
        <f t="shared" si="0"/>
        <v/>
      </c>
      <c r="D23" s="61" t="str">
        <f t="shared" si="1"/>
        <v/>
      </c>
      <c r="E23" s="59"/>
      <c r="F23" s="59" t="str">
        <f>IF(E23="", "", VLOOKUP(E23, 'Team List'!$D:$E, 2, FALSE))</f>
        <v/>
      </c>
      <c r="G23" s="59" t="str">
        <f>IF(E23="", "", VLOOKUP(E23, 'Team List'!$D:$F, 3, FALSE))</f>
        <v/>
      </c>
      <c r="H23" s="60"/>
      <c r="I23" s="63" t="str">
        <f t="shared" si="2"/>
        <v/>
      </c>
      <c r="J23" s="63" t="str">
        <f t="shared" si="3"/>
        <v/>
      </c>
      <c r="K23" s="15" t="str">
        <f t="shared" si="4"/>
        <v/>
      </c>
    </row>
    <row r="24" spans="3:11" x14ac:dyDescent="0.2">
      <c r="C24" s="61" t="str">
        <f t="shared" si="0"/>
        <v/>
      </c>
      <c r="D24" s="61" t="str">
        <f t="shared" si="1"/>
        <v/>
      </c>
      <c r="E24" s="59"/>
      <c r="F24" s="59" t="str">
        <f>IF(E24="", "", VLOOKUP(E24, 'Team List'!$D:$E, 2, FALSE))</f>
        <v/>
      </c>
      <c r="G24" s="59" t="str">
        <f>IF(E24="", "", VLOOKUP(E24, 'Team List'!$D:$F, 3, FALSE))</f>
        <v/>
      </c>
      <c r="H24" s="60"/>
      <c r="I24" s="63" t="str">
        <f t="shared" si="2"/>
        <v/>
      </c>
      <c r="J24" s="63" t="str">
        <f t="shared" si="3"/>
        <v/>
      </c>
      <c r="K24" s="15" t="str">
        <f t="shared" si="4"/>
        <v/>
      </c>
    </row>
    <row r="25" spans="3:11" x14ac:dyDescent="0.2">
      <c r="C25" s="61" t="str">
        <f t="shared" si="0"/>
        <v/>
      </c>
      <c r="D25" s="61" t="str">
        <f t="shared" si="1"/>
        <v/>
      </c>
      <c r="E25" s="59"/>
      <c r="F25" s="59" t="str">
        <f>IF(E25="", "", VLOOKUP(E25, 'Team List'!$D:$E, 2, FALSE))</f>
        <v/>
      </c>
      <c r="G25" s="59" t="str">
        <f>IF(E25="", "", VLOOKUP(E25, 'Team List'!$D:$F, 3, FALSE))</f>
        <v/>
      </c>
      <c r="H25" s="60"/>
      <c r="I25" s="63" t="str">
        <f t="shared" si="2"/>
        <v/>
      </c>
      <c r="J25" s="63" t="str">
        <f t="shared" si="3"/>
        <v/>
      </c>
      <c r="K25" s="15" t="str">
        <f t="shared" si="4"/>
        <v/>
      </c>
    </row>
    <row r="26" spans="3:11" x14ac:dyDescent="0.2">
      <c r="C26" s="61" t="str">
        <f t="shared" si="0"/>
        <v/>
      </c>
      <c r="D26" s="61" t="str">
        <f t="shared" si="1"/>
        <v/>
      </c>
      <c r="E26" s="59"/>
      <c r="F26" s="59" t="str">
        <f>IF(E26="", "", VLOOKUP(E26, 'Team List'!$D:$E, 2, FALSE))</f>
        <v/>
      </c>
      <c r="G26" s="59" t="str">
        <f>IF(E26="", "", VLOOKUP(E26, 'Team List'!$D:$F, 3, FALSE))</f>
        <v/>
      </c>
      <c r="H26" s="60"/>
      <c r="I26" s="63" t="str">
        <f t="shared" si="2"/>
        <v/>
      </c>
      <c r="J26" s="63" t="str">
        <f t="shared" si="3"/>
        <v/>
      </c>
      <c r="K26" s="15" t="str">
        <f t="shared" si="4"/>
        <v/>
      </c>
    </row>
    <row r="27" spans="3:11" x14ac:dyDescent="0.2">
      <c r="C27" s="61" t="str">
        <f t="shared" si="0"/>
        <v/>
      </c>
      <c r="D27" s="61" t="str">
        <f t="shared" si="1"/>
        <v/>
      </c>
      <c r="E27" s="59"/>
      <c r="F27" s="59" t="str">
        <f>IF(E27="", "", VLOOKUP(E27, 'Team List'!$D:$E, 2, FALSE))</f>
        <v/>
      </c>
      <c r="G27" s="59" t="str">
        <f>IF(E27="", "", VLOOKUP(E27, 'Team List'!$D:$F, 3, FALSE))</f>
        <v/>
      </c>
      <c r="H27" s="60"/>
      <c r="I27" s="63" t="str">
        <f t="shared" si="2"/>
        <v/>
      </c>
      <c r="J27" s="63" t="str">
        <f t="shared" si="3"/>
        <v/>
      </c>
      <c r="K27" s="15" t="str">
        <f t="shared" si="4"/>
        <v/>
      </c>
    </row>
    <row r="28" spans="3:11" x14ac:dyDescent="0.2">
      <c r="C28" s="61" t="str">
        <f t="shared" si="0"/>
        <v/>
      </c>
      <c r="D28" s="61" t="str">
        <f t="shared" si="1"/>
        <v/>
      </c>
      <c r="E28" s="59"/>
      <c r="F28" s="59" t="str">
        <f>IF(E28="", "", VLOOKUP(E28, 'Team List'!$D:$E, 2, FALSE))</f>
        <v/>
      </c>
      <c r="G28" s="59" t="str">
        <f>IF(E28="", "", VLOOKUP(E28, 'Team List'!$D:$F, 3, FALSE))</f>
        <v/>
      </c>
      <c r="H28" s="60"/>
      <c r="I28" s="63" t="str">
        <f t="shared" si="2"/>
        <v/>
      </c>
      <c r="J28" s="63" t="str">
        <f t="shared" si="3"/>
        <v/>
      </c>
      <c r="K28" s="15" t="str">
        <f t="shared" si="4"/>
        <v/>
      </c>
    </row>
    <row r="29" spans="3:11" x14ac:dyDescent="0.2">
      <c r="C29" s="61" t="str">
        <f t="shared" si="0"/>
        <v/>
      </c>
      <c r="D29" s="61" t="str">
        <f t="shared" si="1"/>
        <v/>
      </c>
      <c r="E29" s="59"/>
      <c r="F29" s="59" t="str">
        <f>IF(E29="", "", VLOOKUP(E29, 'Team List'!$D:$E, 2, FALSE))</f>
        <v/>
      </c>
      <c r="G29" s="59" t="str">
        <f>IF(E29="", "", VLOOKUP(E29, 'Team List'!$D:$F, 3, FALSE))</f>
        <v/>
      </c>
      <c r="H29" s="60"/>
      <c r="I29" s="63" t="str">
        <f t="shared" si="2"/>
        <v/>
      </c>
      <c r="J29" s="63" t="str">
        <f t="shared" si="3"/>
        <v/>
      </c>
      <c r="K29" s="15" t="str">
        <f t="shared" si="4"/>
        <v/>
      </c>
    </row>
    <row r="30" spans="3:11" x14ac:dyDescent="0.2">
      <c r="C30" s="61" t="str">
        <f t="shared" si="0"/>
        <v/>
      </c>
      <c r="D30" s="61" t="str">
        <f t="shared" si="1"/>
        <v/>
      </c>
      <c r="E30" s="59"/>
      <c r="F30" s="59" t="str">
        <f>IF(E30="", "", VLOOKUP(E30, 'Team List'!$D:$E, 2, FALSE))</f>
        <v/>
      </c>
      <c r="G30" s="59" t="str">
        <f>IF(E30="", "", VLOOKUP(E30, 'Team List'!$D:$F, 3, FALSE))</f>
        <v/>
      </c>
      <c r="H30" s="60"/>
      <c r="I30" s="63" t="str">
        <f t="shared" si="2"/>
        <v/>
      </c>
      <c r="J30" s="63" t="str">
        <f t="shared" si="3"/>
        <v/>
      </c>
      <c r="K30" s="15" t="str">
        <f t="shared" si="4"/>
        <v/>
      </c>
    </row>
    <row r="31" spans="3:11" x14ac:dyDescent="0.2">
      <c r="C31" s="61" t="str">
        <f t="shared" si="0"/>
        <v/>
      </c>
      <c r="D31" s="61" t="str">
        <f t="shared" si="1"/>
        <v/>
      </c>
      <c r="E31" s="59"/>
      <c r="F31" s="59" t="str">
        <f>IF(E31="", "", VLOOKUP(E31, 'Team List'!$D:$E, 2, FALSE))</f>
        <v/>
      </c>
      <c r="G31" s="59" t="str">
        <f>IF(E31="", "", VLOOKUP(E31, 'Team List'!$D:$F, 3, FALSE))</f>
        <v/>
      </c>
      <c r="H31" s="60"/>
      <c r="I31" s="63" t="str">
        <f t="shared" si="2"/>
        <v/>
      </c>
      <c r="J31" s="63" t="str">
        <f t="shared" si="3"/>
        <v/>
      </c>
      <c r="K31" s="15" t="str">
        <f t="shared" si="4"/>
        <v/>
      </c>
    </row>
    <row r="32" spans="3:11" x14ac:dyDescent="0.2">
      <c r="C32" s="61" t="str">
        <f t="shared" si="0"/>
        <v/>
      </c>
      <c r="D32" s="61" t="str">
        <f t="shared" si="1"/>
        <v/>
      </c>
      <c r="E32" s="59"/>
      <c r="F32" s="59" t="str">
        <f>IF(E32="", "", VLOOKUP(E32, 'Team List'!$D:$E, 2, FALSE))</f>
        <v/>
      </c>
      <c r="G32" s="59" t="str">
        <f>IF(E32="", "", VLOOKUP(E32, 'Team List'!$D:$F, 3, FALSE))</f>
        <v/>
      </c>
      <c r="H32" s="60"/>
      <c r="I32" s="63" t="str">
        <f t="shared" si="2"/>
        <v/>
      </c>
      <c r="J32" s="63" t="str">
        <f t="shared" si="3"/>
        <v/>
      </c>
      <c r="K32" s="15" t="str">
        <f t="shared" si="4"/>
        <v/>
      </c>
    </row>
    <row r="33" spans="3:11" x14ac:dyDescent="0.2">
      <c r="C33" s="61" t="str">
        <f t="shared" si="0"/>
        <v/>
      </c>
      <c r="D33" s="61" t="str">
        <f t="shared" si="1"/>
        <v/>
      </c>
      <c r="E33" s="59"/>
      <c r="F33" s="59" t="str">
        <f>IF(E33="", "", VLOOKUP(E33, 'Team List'!$D:$E, 2, FALSE))</f>
        <v/>
      </c>
      <c r="G33" s="59" t="str">
        <f>IF(E33="", "", VLOOKUP(E33, 'Team List'!$D:$F, 3, FALSE))</f>
        <v/>
      </c>
      <c r="H33" s="60"/>
      <c r="I33" s="63" t="str">
        <f t="shared" si="2"/>
        <v/>
      </c>
      <c r="J33" s="63" t="str">
        <f t="shared" si="3"/>
        <v/>
      </c>
      <c r="K33" s="15" t="str">
        <f t="shared" si="4"/>
        <v/>
      </c>
    </row>
    <row r="34" spans="3:11" x14ac:dyDescent="0.2">
      <c r="C34" s="61" t="str">
        <f t="shared" si="0"/>
        <v/>
      </c>
      <c r="D34" s="61" t="str">
        <f t="shared" si="1"/>
        <v/>
      </c>
      <c r="E34" s="59"/>
      <c r="F34" s="59" t="str">
        <f>IF(E34="", "", VLOOKUP(E34, 'Team List'!$D:$E, 2, FALSE))</f>
        <v/>
      </c>
      <c r="G34" s="59" t="str">
        <f>IF(E34="", "", VLOOKUP(E34, 'Team List'!$D:$F, 3, FALSE))</f>
        <v/>
      </c>
      <c r="H34" s="60"/>
      <c r="I34" s="63" t="str">
        <f t="shared" si="2"/>
        <v/>
      </c>
      <c r="J34" s="63" t="str">
        <f t="shared" si="3"/>
        <v/>
      </c>
      <c r="K34" s="15" t="str">
        <f t="shared" si="4"/>
        <v/>
      </c>
    </row>
    <row r="35" spans="3:11" x14ac:dyDescent="0.2">
      <c r="C35" s="61" t="str">
        <f t="shared" si="0"/>
        <v/>
      </c>
      <c r="D35" s="61" t="str">
        <f t="shared" si="1"/>
        <v/>
      </c>
      <c r="E35" s="59"/>
      <c r="F35" s="59" t="str">
        <f>IF(E35="", "", VLOOKUP(E35, 'Team List'!$D:$E, 2, FALSE))</f>
        <v/>
      </c>
      <c r="G35" s="59" t="str">
        <f>IF(E35="", "", VLOOKUP(E35, 'Team List'!$D:$F, 3, FALSE))</f>
        <v/>
      </c>
      <c r="H35" s="60"/>
      <c r="I35" s="63" t="str">
        <f t="shared" si="2"/>
        <v/>
      </c>
      <c r="J35" s="63" t="str">
        <f t="shared" si="3"/>
        <v/>
      </c>
      <c r="K35" s="15" t="str">
        <f t="shared" si="4"/>
        <v/>
      </c>
    </row>
    <row r="36" spans="3:11" x14ac:dyDescent="0.2">
      <c r="C36" s="61" t="str">
        <f t="shared" si="0"/>
        <v/>
      </c>
      <c r="D36" s="61" t="str">
        <f t="shared" si="1"/>
        <v/>
      </c>
      <c r="E36" s="59"/>
      <c r="F36" s="59" t="str">
        <f>IF(E36="", "", VLOOKUP(E36, 'Team List'!$D:$E, 2, FALSE))</f>
        <v/>
      </c>
      <c r="G36" s="59" t="str">
        <f>IF(E36="", "", VLOOKUP(E36, 'Team List'!$D:$F, 3, FALSE))</f>
        <v/>
      </c>
      <c r="H36" s="60"/>
      <c r="I36" s="63" t="str">
        <f t="shared" si="2"/>
        <v/>
      </c>
      <c r="J36" s="63" t="str">
        <f t="shared" si="3"/>
        <v/>
      </c>
      <c r="K36" s="15" t="str">
        <f t="shared" si="4"/>
        <v/>
      </c>
    </row>
    <row r="37" spans="3:11" x14ac:dyDescent="0.2">
      <c r="C37" s="61" t="str">
        <f t="shared" si="0"/>
        <v/>
      </c>
      <c r="D37" s="61" t="str">
        <f t="shared" si="1"/>
        <v/>
      </c>
      <c r="E37" s="59"/>
      <c r="F37" s="59" t="str">
        <f>IF(E37="", "", VLOOKUP(E37, 'Team List'!$D:$E, 2, FALSE))</f>
        <v/>
      </c>
      <c r="G37" s="59" t="str">
        <f>IF(E37="", "", VLOOKUP(E37, 'Team List'!$D:$F, 3, FALSE))</f>
        <v/>
      </c>
      <c r="H37" s="60"/>
      <c r="I37" s="63" t="str">
        <f t="shared" si="2"/>
        <v/>
      </c>
      <c r="J37" s="63" t="str">
        <f t="shared" si="3"/>
        <v/>
      </c>
      <c r="K37" s="15" t="str">
        <f t="shared" si="4"/>
        <v/>
      </c>
    </row>
    <row r="38" spans="3:11" x14ac:dyDescent="0.2">
      <c r="C38" s="61" t="str">
        <f t="shared" si="0"/>
        <v/>
      </c>
      <c r="D38" s="61" t="str">
        <f t="shared" si="1"/>
        <v/>
      </c>
      <c r="E38" s="59"/>
      <c r="F38" s="59" t="str">
        <f>IF(E38="", "", VLOOKUP(E38, 'Team List'!$D:$E, 2, FALSE))</f>
        <v/>
      </c>
      <c r="G38" s="59" t="str">
        <f>IF(E38="", "", VLOOKUP(E38, 'Team List'!$D:$F, 3, FALSE))</f>
        <v/>
      </c>
      <c r="H38" s="60"/>
      <c r="I38" s="63" t="str">
        <f t="shared" si="2"/>
        <v/>
      </c>
      <c r="J38" s="63" t="str">
        <f t="shared" si="3"/>
        <v/>
      </c>
      <c r="K38" s="15" t="str">
        <f t="shared" si="4"/>
        <v/>
      </c>
    </row>
    <row r="39" spans="3:11" x14ac:dyDescent="0.2">
      <c r="C39" s="61" t="str">
        <f t="shared" si="0"/>
        <v/>
      </c>
      <c r="D39" s="61" t="str">
        <f t="shared" si="1"/>
        <v/>
      </c>
      <c r="E39" s="59"/>
      <c r="F39" s="59" t="str">
        <f>IF(E39="", "", VLOOKUP(E39, 'Team List'!$D:$E, 2, FALSE))</f>
        <v/>
      </c>
      <c r="G39" s="59" t="str">
        <f>IF(E39="", "", VLOOKUP(E39, 'Team List'!$D:$F, 3, FALSE))</f>
        <v/>
      </c>
      <c r="H39" s="60"/>
      <c r="I39" s="63" t="str">
        <f t="shared" si="2"/>
        <v/>
      </c>
      <c r="J39" s="63" t="str">
        <f t="shared" si="3"/>
        <v/>
      </c>
      <c r="K39" s="15" t="str">
        <f t="shared" si="4"/>
        <v/>
      </c>
    </row>
    <row r="40" spans="3:11" x14ac:dyDescent="0.2">
      <c r="C40" s="61" t="str">
        <f t="shared" si="0"/>
        <v/>
      </c>
      <c r="D40" s="61" t="str">
        <f t="shared" si="1"/>
        <v/>
      </c>
      <c r="E40" s="59"/>
      <c r="F40" s="59" t="str">
        <f>IF(E40="", "", VLOOKUP(E40, 'Team List'!$D:$E, 2, FALSE))</f>
        <v/>
      </c>
      <c r="G40" s="59" t="str">
        <f>IF(E40="", "", VLOOKUP(E40, 'Team List'!$D:$F, 3, FALSE))</f>
        <v/>
      </c>
      <c r="H40" s="60"/>
      <c r="I40" s="63" t="str">
        <f t="shared" si="2"/>
        <v/>
      </c>
      <c r="J40" s="63" t="str">
        <f t="shared" si="3"/>
        <v/>
      </c>
      <c r="K40" s="15" t="str">
        <f t="shared" si="4"/>
        <v/>
      </c>
    </row>
    <row r="41" spans="3:11" x14ac:dyDescent="0.2">
      <c r="C41" s="61" t="str">
        <f t="shared" si="0"/>
        <v/>
      </c>
      <c r="D41" s="61" t="str">
        <f t="shared" si="1"/>
        <v/>
      </c>
      <c r="E41" s="59"/>
      <c r="F41" s="59" t="str">
        <f>IF(E41="", "", VLOOKUP(E41, 'Team List'!$D:$E, 2, FALSE))</f>
        <v/>
      </c>
      <c r="G41" s="59" t="str">
        <f>IF(E41="", "", VLOOKUP(E41, 'Team List'!$D:$F, 3, FALSE))</f>
        <v/>
      </c>
      <c r="H41" s="60"/>
      <c r="I41" s="63" t="str">
        <f t="shared" si="2"/>
        <v/>
      </c>
      <c r="J41" s="63" t="str">
        <f t="shared" si="3"/>
        <v/>
      </c>
      <c r="K41" s="15" t="str">
        <f t="shared" si="4"/>
        <v/>
      </c>
    </row>
    <row r="42" spans="3:11" x14ac:dyDescent="0.2">
      <c r="C42" s="61" t="str">
        <f t="shared" si="0"/>
        <v/>
      </c>
      <c r="D42" s="61" t="str">
        <f t="shared" si="1"/>
        <v/>
      </c>
      <c r="E42" s="59"/>
      <c r="F42" s="59" t="str">
        <f>IF(E42="", "", VLOOKUP(E42, 'Team List'!$D:$E, 2, FALSE))</f>
        <v/>
      </c>
      <c r="G42" s="59" t="str">
        <f>IF(E42="", "", VLOOKUP(E42, 'Team List'!$D:$F, 3, FALSE))</f>
        <v/>
      </c>
      <c r="H42" s="60"/>
      <c r="I42" s="63" t="str">
        <f t="shared" si="2"/>
        <v/>
      </c>
      <c r="J42" s="63" t="str">
        <f t="shared" si="3"/>
        <v/>
      </c>
      <c r="K42" s="15" t="str">
        <f t="shared" si="4"/>
        <v/>
      </c>
    </row>
    <row r="43" spans="3:11" x14ac:dyDescent="0.2">
      <c r="C43" s="61" t="str">
        <f t="shared" si="0"/>
        <v/>
      </c>
      <c r="D43" s="61" t="str">
        <f t="shared" si="1"/>
        <v/>
      </c>
      <c r="E43" s="59"/>
      <c r="F43" s="59" t="str">
        <f>IF(E43="", "", VLOOKUP(E43, 'Team List'!$D:$E, 2, FALSE))</f>
        <v/>
      </c>
      <c r="G43" s="59" t="str">
        <f>IF(E43="", "", VLOOKUP(E43, 'Team List'!$D:$F, 3, FALSE))</f>
        <v/>
      </c>
      <c r="H43" s="60"/>
      <c r="I43" s="63" t="str">
        <f t="shared" si="2"/>
        <v/>
      </c>
      <c r="J43" s="63" t="str">
        <f t="shared" si="3"/>
        <v/>
      </c>
      <c r="K43" s="15" t="str">
        <f t="shared" si="4"/>
        <v/>
      </c>
    </row>
    <row r="44" spans="3:11" x14ac:dyDescent="0.2">
      <c r="C44" s="61" t="str">
        <f t="shared" si="0"/>
        <v/>
      </c>
      <c r="D44" s="61" t="str">
        <f t="shared" si="1"/>
        <v/>
      </c>
      <c r="E44" s="59"/>
      <c r="F44" s="59" t="str">
        <f>IF(E44="", "", VLOOKUP(E44, 'Team List'!$D:$E, 2, FALSE))</f>
        <v/>
      </c>
      <c r="G44" s="59" t="str">
        <f>IF(E44="", "", VLOOKUP(E44, 'Team List'!$D:$F, 3, FALSE))</f>
        <v/>
      </c>
      <c r="H44" s="60"/>
      <c r="I44" s="63" t="str">
        <f t="shared" si="2"/>
        <v/>
      </c>
      <c r="J44" s="63" t="str">
        <f t="shared" si="3"/>
        <v/>
      </c>
      <c r="K44" s="15" t="str">
        <f t="shared" si="4"/>
        <v/>
      </c>
    </row>
    <row r="45" spans="3:11" x14ac:dyDescent="0.2">
      <c r="C45" s="61" t="str">
        <f t="shared" si="0"/>
        <v/>
      </c>
      <c r="D45" s="61" t="str">
        <f t="shared" si="1"/>
        <v/>
      </c>
      <c r="E45" s="59"/>
      <c r="F45" s="59" t="str">
        <f>IF(E45="", "", VLOOKUP(E45, 'Team List'!$D:$E, 2, FALSE))</f>
        <v/>
      </c>
      <c r="G45" s="59" t="str">
        <f>IF(E45="", "", VLOOKUP(E45, 'Team List'!$D:$F, 3, FALSE))</f>
        <v/>
      </c>
      <c r="H45" s="60"/>
      <c r="I45" s="63" t="str">
        <f t="shared" si="2"/>
        <v/>
      </c>
      <c r="J45" s="63" t="str">
        <f t="shared" si="3"/>
        <v/>
      </c>
      <c r="K45" s="15" t="str">
        <f t="shared" si="4"/>
        <v/>
      </c>
    </row>
    <row r="46" spans="3:11" x14ac:dyDescent="0.2">
      <c r="C46" s="61" t="str">
        <f t="shared" si="0"/>
        <v/>
      </c>
      <c r="D46" s="61" t="str">
        <f t="shared" si="1"/>
        <v/>
      </c>
      <c r="E46" s="59"/>
      <c r="F46" s="59" t="str">
        <f>IF(E46="", "", VLOOKUP(E46, 'Team List'!$D:$E, 2, FALSE))</f>
        <v/>
      </c>
      <c r="G46" s="59" t="str">
        <f>IF(E46="", "", VLOOKUP(E46, 'Team List'!$D:$F, 3, FALSE))</f>
        <v/>
      </c>
      <c r="H46" s="60"/>
      <c r="I46" s="63" t="str">
        <f t="shared" si="2"/>
        <v/>
      </c>
      <c r="J46" s="63" t="str">
        <f t="shared" si="3"/>
        <v/>
      </c>
      <c r="K46" s="15" t="str">
        <f t="shared" si="4"/>
        <v/>
      </c>
    </row>
    <row r="47" spans="3:11" x14ac:dyDescent="0.2">
      <c r="C47" s="61" t="str">
        <f t="shared" si="0"/>
        <v/>
      </c>
      <c r="D47" s="61" t="str">
        <f t="shared" si="1"/>
        <v/>
      </c>
      <c r="E47" s="59"/>
      <c r="F47" s="59" t="str">
        <f>IF(E47="", "", VLOOKUP(E47, 'Team List'!$D:$E, 2, FALSE))</f>
        <v/>
      </c>
      <c r="G47" s="59" t="str">
        <f>IF(E47="", "", VLOOKUP(E47, 'Team List'!$D:$F, 3, FALSE))</f>
        <v/>
      </c>
      <c r="H47" s="60"/>
      <c r="I47" s="63" t="str">
        <f t="shared" si="2"/>
        <v/>
      </c>
      <c r="J47" s="63" t="str">
        <f t="shared" si="3"/>
        <v/>
      </c>
      <c r="K47" s="15" t="str">
        <f t="shared" si="4"/>
        <v/>
      </c>
    </row>
    <row r="48" spans="3:11" x14ac:dyDescent="0.2">
      <c r="C48" s="61" t="str">
        <f t="shared" si="0"/>
        <v/>
      </c>
      <c r="D48" s="61" t="str">
        <f t="shared" si="1"/>
        <v/>
      </c>
      <c r="E48" s="59"/>
      <c r="F48" s="59" t="str">
        <f>IF(E48="", "", VLOOKUP(E48, 'Team List'!$D:$E, 2, FALSE))</f>
        <v/>
      </c>
      <c r="G48" s="59" t="str">
        <f>IF(E48="", "", VLOOKUP(E48, 'Team List'!$D:$F, 3, FALSE))</f>
        <v/>
      </c>
      <c r="H48" s="60"/>
      <c r="I48" s="63" t="str">
        <f t="shared" si="2"/>
        <v/>
      </c>
      <c r="J48" s="63" t="str">
        <f t="shared" si="3"/>
        <v/>
      </c>
      <c r="K48" s="15" t="str">
        <f t="shared" si="4"/>
        <v/>
      </c>
    </row>
    <row r="49" spans="3:12" x14ac:dyDescent="0.2">
      <c r="C49" s="61" t="str">
        <f t="shared" si="0"/>
        <v/>
      </c>
      <c r="D49" s="61" t="str">
        <f t="shared" si="1"/>
        <v/>
      </c>
      <c r="E49" s="59"/>
      <c r="F49" s="59" t="str">
        <f>IF(E49="", "", VLOOKUP(E49, 'Team List'!$D:$E, 2, FALSE))</f>
        <v/>
      </c>
      <c r="G49" s="59" t="str">
        <f>IF(E49="", "", VLOOKUP(E49, 'Team List'!$D:$F, 3, FALSE))</f>
        <v/>
      </c>
      <c r="H49" s="60"/>
      <c r="I49" s="63" t="str">
        <f t="shared" si="2"/>
        <v/>
      </c>
      <c r="J49" s="63" t="str">
        <f t="shared" si="3"/>
        <v/>
      </c>
      <c r="K49" s="15" t="str">
        <f t="shared" si="4"/>
        <v/>
      </c>
    </row>
    <row r="50" spans="3:12" ht="14.25" x14ac:dyDescent="0.2">
      <c r="C50" s="3"/>
      <c r="D50" s="3"/>
      <c r="E50" s="3"/>
      <c r="F50" s="3"/>
      <c r="G50" s="3"/>
      <c r="H50" s="30"/>
      <c r="I50" s="30"/>
      <c r="J50" s="30"/>
      <c r="K50" s="16"/>
      <c r="L50" s="3"/>
    </row>
    <row r="51" spans="3:12" ht="14.25" x14ac:dyDescent="0.2">
      <c r="C51" s="119" t="s">
        <v>5</v>
      </c>
      <c r="D51" s="119"/>
      <c r="E51" s="119"/>
      <c r="F51" s="119"/>
      <c r="G51" s="119"/>
      <c r="H51" s="119"/>
      <c r="I51" s="119"/>
      <c r="J51" s="119"/>
      <c r="K51" s="119"/>
      <c r="L51" s="3"/>
    </row>
    <row r="52" spans="3:12" ht="14.25" x14ac:dyDescent="0.2">
      <c r="C52" s="3"/>
      <c r="D52" s="3"/>
      <c r="E52" s="3"/>
      <c r="F52" s="3"/>
      <c r="G52" s="3"/>
      <c r="H52" s="31"/>
      <c r="I52" s="31"/>
      <c r="J52" s="31"/>
      <c r="K52" s="16"/>
      <c r="L52" s="3"/>
    </row>
    <row r="53" spans="3:12" ht="14.25" x14ac:dyDescent="0.2">
      <c r="C53" s="3"/>
      <c r="D53" s="3"/>
      <c r="E53" s="3"/>
      <c r="F53" s="3"/>
      <c r="G53" s="3"/>
      <c r="H53" s="32"/>
      <c r="I53" s="32"/>
      <c r="J53" s="32"/>
      <c r="K53" s="16"/>
      <c r="L53" s="3"/>
    </row>
    <row r="54" spans="3:12" ht="14.25" x14ac:dyDescent="0.2">
      <c r="C54" s="2"/>
      <c r="D54" s="2"/>
      <c r="E54" s="2"/>
      <c r="F54" s="2"/>
      <c r="G54" s="2"/>
      <c r="H54" s="31"/>
      <c r="I54" s="31"/>
      <c r="J54" s="31"/>
      <c r="K54" s="16"/>
      <c r="L54" s="3"/>
    </row>
    <row r="55" spans="3:12" ht="14.25" x14ac:dyDescent="0.2">
      <c r="C55" s="2"/>
      <c r="D55" s="2"/>
      <c r="E55" s="2"/>
      <c r="F55" s="2"/>
      <c r="G55" s="2"/>
      <c r="H55" s="32"/>
      <c r="I55" s="32"/>
      <c r="J55" s="32"/>
      <c r="K55" s="16"/>
      <c r="L55" s="3"/>
    </row>
    <row r="56" spans="3:12" ht="14.25" x14ac:dyDescent="0.2">
      <c r="C56" s="3"/>
      <c r="D56" s="3"/>
      <c r="E56" s="3"/>
      <c r="F56" s="3"/>
      <c r="G56" s="3"/>
      <c r="H56" s="31"/>
      <c r="I56" s="31"/>
      <c r="J56" s="31"/>
      <c r="K56" s="16"/>
      <c r="L56" s="3"/>
    </row>
    <row r="57" spans="3:12" ht="14.25" x14ac:dyDescent="0.2">
      <c r="C57" s="3"/>
      <c r="D57" s="3"/>
      <c r="E57" s="3"/>
      <c r="F57" s="3"/>
      <c r="G57" s="3"/>
      <c r="H57" s="32"/>
      <c r="I57" s="32"/>
      <c r="J57" s="32"/>
      <c r="K57" s="16"/>
      <c r="L57" s="3"/>
    </row>
    <row r="58" spans="3:12" ht="14.25" x14ac:dyDescent="0.2">
      <c r="L58" s="3"/>
    </row>
    <row r="59" spans="3:12" ht="14.25" x14ac:dyDescent="0.2">
      <c r="C59" s="3"/>
      <c r="D59" s="3"/>
      <c r="E59" s="3"/>
      <c r="F59" s="3"/>
      <c r="G59" s="3"/>
      <c r="H59" s="30"/>
      <c r="I59" s="30"/>
      <c r="J59" s="30"/>
      <c r="K59" s="16"/>
      <c r="L59" s="3"/>
    </row>
    <row r="60" spans="3:12" x14ac:dyDescent="0.2">
      <c r="C60" s="2"/>
      <c r="D60" s="2"/>
      <c r="E60" s="2"/>
      <c r="F60" s="2"/>
      <c r="G60" s="2"/>
      <c r="H60" s="31"/>
      <c r="I60" s="31"/>
      <c r="J60" s="31"/>
      <c r="K60" s="9"/>
    </row>
    <row r="64" spans="3:12" x14ac:dyDescent="0.2">
      <c r="H64"/>
      <c r="I64"/>
      <c r="J64"/>
      <c r="K64"/>
    </row>
    <row r="65" spans="8:11" x14ac:dyDescent="0.2">
      <c r="H65"/>
      <c r="I65"/>
      <c r="J65"/>
      <c r="K65"/>
    </row>
    <row r="66" spans="8:11" x14ac:dyDescent="0.2">
      <c r="H66"/>
      <c r="I66"/>
      <c r="J66"/>
      <c r="K66"/>
    </row>
    <row r="67" spans="8:11" x14ac:dyDescent="0.2">
      <c r="H67"/>
      <c r="I67"/>
      <c r="J67"/>
      <c r="K67"/>
    </row>
    <row r="68" spans="8:11" x14ac:dyDescent="0.2">
      <c r="H68"/>
      <c r="I68"/>
      <c r="J68"/>
      <c r="K68"/>
    </row>
    <row r="69" spans="8:11" x14ac:dyDescent="0.2">
      <c r="H69"/>
      <c r="I69"/>
      <c r="J69"/>
      <c r="K69"/>
    </row>
  </sheetData>
  <protectedRanges>
    <protectedRange sqref="H5:J5" name="Sort_2"/>
    <protectedRange sqref="E1:E199" name="Number_2"/>
    <protectedRange sqref="H1:J199" name="Time_2"/>
  </protectedRanges>
  <autoFilter ref="C5:K49">
    <sortState ref="C6:K49">
      <sortCondition ref="H5:H49"/>
    </sortState>
  </autoFilter>
  <sortState ref="D6:F15">
    <sortCondition ref="F6:F15"/>
  </sortState>
  <mergeCells count="2">
    <mergeCell ref="C51:K51"/>
    <mergeCell ref="C2:K3"/>
  </mergeCells>
  <conditionalFormatting sqref="E6:E48">
    <cfRule type="containsText" dxfId="21" priority="1" operator="containsText" text="Individual">
      <formula>NOT(ISERROR(SEARCH("Individual",E6)))</formula>
    </cfRule>
    <cfRule type="cellIs" dxfId="20" priority="2" operator="equal">
      <formula>"Individual"</formula>
    </cfRule>
  </conditionalFormatting>
  <pageMargins left="0.75" right="0.75" top="1" bottom="1" header="0.5" footer="0.5"/>
  <pageSetup orientation="portrait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L70"/>
  <sheetViews>
    <sheetView zoomScaleNormal="100" workbookViewId="0">
      <selection activeCell="C5" sqref="C5:K5"/>
    </sheetView>
  </sheetViews>
  <sheetFormatPr defaultRowHeight="12.75" x14ac:dyDescent="0.2"/>
  <cols>
    <col min="2" max="2" width="3.28515625" customWidth="1"/>
    <col min="4" max="4" width="9.140625" hidden="1" customWidth="1"/>
    <col min="6" max="7" width="25.42578125" customWidth="1"/>
    <col min="8" max="8" width="12" style="27" customWidth="1"/>
    <col min="9" max="10" width="12" style="27" hidden="1" customWidth="1"/>
    <col min="11" max="11" width="9.140625" style="7"/>
  </cols>
  <sheetData>
    <row r="2" spans="3:11" ht="12.75" customHeight="1" x14ac:dyDescent="0.2">
      <c r="C2" s="120" t="s">
        <v>44</v>
      </c>
      <c r="D2" s="120"/>
      <c r="E2" s="120"/>
      <c r="F2" s="120"/>
      <c r="G2" s="120"/>
      <c r="H2" s="120"/>
      <c r="I2" s="120"/>
      <c r="J2" s="120"/>
      <c r="K2" s="120"/>
    </row>
    <row r="3" spans="3:11" ht="12.75" customHeight="1" x14ac:dyDescent="0.2">
      <c r="C3" s="120"/>
      <c r="D3" s="120"/>
      <c r="E3" s="120"/>
      <c r="F3" s="120"/>
      <c r="G3" s="120"/>
      <c r="H3" s="120"/>
      <c r="I3" s="120"/>
      <c r="J3" s="120"/>
      <c r="K3" s="120"/>
    </row>
    <row r="4" spans="3:11" ht="13.5" thickBot="1" x14ac:dyDescent="0.25"/>
    <row r="5" spans="3:11" x14ac:dyDescent="0.2">
      <c r="C5" s="4" t="s">
        <v>2</v>
      </c>
      <c r="D5" s="51" t="s">
        <v>2</v>
      </c>
      <c r="E5" s="5" t="s">
        <v>26</v>
      </c>
      <c r="F5" s="5" t="s">
        <v>0</v>
      </c>
      <c r="G5" s="5" t="s">
        <v>1</v>
      </c>
      <c r="H5" s="28" t="s">
        <v>3</v>
      </c>
      <c r="I5" s="62" t="s">
        <v>3</v>
      </c>
      <c r="J5" s="62" t="s">
        <v>3</v>
      </c>
      <c r="K5" s="6" t="s">
        <v>4</v>
      </c>
    </row>
    <row r="6" spans="3:11" x14ac:dyDescent="0.2">
      <c r="C6" s="61">
        <f t="shared" ref="C6:C50" si="0">IF(H6="","",IF(G6="FLORIDA CLUB SWIMMING","",RANK(I6,$I$6:$I$50,1)))</f>
        <v>1</v>
      </c>
      <c r="D6" s="61" t="str">
        <f t="shared" ref="D6:D50" si="1">IF(J6="","", RANK($J6,$J$6:$J$50,1))</f>
        <v/>
      </c>
      <c r="E6" s="59">
        <v>208</v>
      </c>
      <c r="F6" s="59" t="str">
        <f>IF(E6="", "", VLOOKUP(E6, 'Team List'!$A:$B, 2, FALSE))</f>
        <v>Stephen Selman</v>
      </c>
      <c r="G6" s="59" t="str">
        <f>IF(E6="", "", VLOOKUP(E6, 'Team List'!$A:$C, 3, FALSE))</f>
        <v>INDIVIDUAL</v>
      </c>
      <c r="H6" s="60">
        <v>2.6793981481481477E-4</v>
      </c>
      <c r="I6" s="63">
        <f t="shared" ref="I6:I50" si="2">IF(G6="FLORIDA CLUB SWIMMING", "", IF(H6="", "", H6))</f>
        <v>2.6793981481481477E-4</v>
      </c>
      <c r="J6" s="63" t="str">
        <f t="shared" ref="J6:J50" si="3">IF($G6="FLORIDA CLUB SWIMMING", "", IF($G6="INDIVIDUAL", "", IF(H6="", "", H6)))</f>
        <v/>
      </c>
      <c r="K6" s="15" t="str">
        <f t="shared" ref="K6:K50" si="4">IF(D6="","",IF(D6=1,6,IF(D6=2,4,IF(D6=3,3,IF(D6=4,2,IF(D6=5,1,""))))))</f>
        <v/>
      </c>
    </row>
    <row r="7" spans="3:11" x14ac:dyDescent="0.2">
      <c r="C7" s="61">
        <f t="shared" si="0"/>
        <v>2</v>
      </c>
      <c r="D7" s="61">
        <f t="shared" si="1"/>
        <v>1</v>
      </c>
      <c r="E7" s="59">
        <v>7</v>
      </c>
      <c r="F7" s="59" t="str">
        <f>IF(E7="", "", VLOOKUP(E7, 'Team List'!$A:$B, 2, FALSE))</f>
        <v>Eric Storts</v>
      </c>
      <c r="G7" s="59" t="str">
        <f>IF(E7="", "", VLOOKUP(E7, 'Team List'!$A:$C, 3, FALSE))</f>
        <v>BETA THETA PI</v>
      </c>
      <c r="H7" s="60">
        <v>2.7210648148148152E-4</v>
      </c>
      <c r="I7" s="63">
        <f t="shared" si="2"/>
        <v>2.7210648148148152E-4</v>
      </c>
      <c r="J7" s="63">
        <f t="shared" si="3"/>
        <v>2.7210648148148152E-4</v>
      </c>
      <c r="K7" s="15">
        <f t="shared" si="4"/>
        <v>6</v>
      </c>
    </row>
    <row r="8" spans="3:11" x14ac:dyDescent="0.2">
      <c r="C8" s="61">
        <f t="shared" si="0"/>
        <v>3</v>
      </c>
      <c r="D8" s="61" t="str">
        <f t="shared" si="1"/>
        <v/>
      </c>
      <c r="E8" s="59">
        <v>206</v>
      </c>
      <c r="F8" s="59" t="str">
        <f>IF(E8="", "", VLOOKUP(E8, 'Team List'!$A:$B, 2, FALSE))</f>
        <v>Joshua Kelley</v>
      </c>
      <c r="G8" s="59" t="str">
        <f>IF(E8="", "", VLOOKUP(E8, 'Team List'!$A:$C, 3, FALSE))</f>
        <v>INDIVIDUAL</v>
      </c>
      <c r="H8" s="60">
        <v>2.7766203703703704E-4</v>
      </c>
      <c r="I8" s="63">
        <f t="shared" si="2"/>
        <v>2.7766203703703704E-4</v>
      </c>
      <c r="J8" s="63" t="str">
        <f t="shared" si="3"/>
        <v/>
      </c>
      <c r="K8" s="15" t="str">
        <f t="shared" si="4"/>
        <v/>
      </c>
    </row>
    <row r="9" spans="3:11" x14ac:dyDescent="0.2">
      <c r="C9" s="61">
        <f t="shared" si="0"/>
        <v>4</v>
      </c>
      <c r="D9" s="61">
        <f t="shared" si="1"/>
        <v>2</v>
      </c>
      <c r="E9" s="59">
        <v>68</v>
      </c>
      <c r="F9" s="59" t="str">
        <f>IF(E9="", "", VLOOKUP(E9, 'Team List'!$A:$B, 2, FALSE))</f>
        <v>Ibai Burgos</v>
      </c>
      <c r="G9" s="59" t="str">
        <f>IF(E9="", "", VLOOKUP(E9, 'Team List'!$A:$C, 3, FALSE))</f>
        <v>TRIGATORS</v>
      </c>
      <c r="H9" s="60">
        <v>2.78125E-4</v>
      </c>
      <c r="I9" s="63">
        <f t="shared" si="2"/>
        <v>2.78125E-4</v>
      </c>
      <c r="J9" s="63">
        <f t="shared" si="3"/>
        <v>2.78125E-4</v>
      </c>
      <c r="K9" s="15">
        <f t="shared" si="4"/>
        <v>4</v>
      </c>
    </row>
    <row r="10" spans="3:11" x14ac:dyDescent="0.2">
      <c r="C10" s="61">
        <f t="shared" si="0"/>
        <v>5</v>
      </c>
      <c r="D10" s="61">
        <f t="shared" si="1"/>
        <v>3</v>
      </c>
      <c r="E10" s="59">
        <v>15</v>
      </c>
      <c r="F10" s="59" t="str">
        <f>IF(E10="", "", VLOOKUP(E10, 'Team List'!$A:$B, 2, FALSE))</f>
        <v>Oleg Desyatnikov</v>
      </c>
      <c r="G10" s="59" t="str">
        <f>IF(E10="", "", VLOOKUP(E10, 'Team List'!$A:$C, 3, FALSE))</f>
        <v>BETA THETA PI</v>
      </c>
      <c r="H10" s="60">
        <v>2.8125000000000003E-4</v>
      </c>
      <c r="I10" s="63">
        <f t="shared" si="2"/>
        <v>2.8125000000000003E-4</v>
      </c>
      <c r="J10" s="63">
        <f t="shared" si="3"/>
        <v>2.8125000000000003E-4</v>
      </c>
      <c r="K10" s="15">
        <f t="shared" si="4"/>
        <v>3</v>
      </c>
    </row>
    <row r="11" spans="3:11" x14ac:dyDescent="0.2">
      <c r="C11" s="61">
        <f t="shared" si="0"/>
        <v>6</v>
      </c>
      <c r="D11" s="61">
        <f t="shared" si="1"/>
        <v>4</v>
      </c>
      <c r="E11" s="59">
        <v>108</v>
      </c>
      <c r="F11" s="59" t="str">
        <f>IF(E11="", "", VLOOKUP(E11, 'Team List'!$A:$B, 2, FALSE))</f>
        <v>Lee Kinzel</v>
      </c>
      <c r="G11" s="59" t="str">
        <f>IF(E11="", "", VLOOKUP(E11, 'Team List'!$A:$C, 3, FALSE))</f>
        <v>ZETA BETA TAU</v>
      </c>
      <c r="H11" s="60">
        <v>2.8680555555555561E-4</v>
      </c>
      <c r="I11" s="63">
        <f t="shared" si="2"/>
        <v>2.8680555555555561E-4</v>
      </c>
      <c r="J11" s="63">
        <f t="shared" si="3"/>
        <v>2.8680555555555561E-4</v>
      </c>
      <c r="K11" s="15">
        <f t="shared" si="4"/>
        <v>2</v>
      </c>
    </row>
    <row r="12" spans="3:11" x14ac:dyDescent="0.2">
      <c r="C12" s="61">
        <f t="shared" si="0"/>
        <v>7</v>
      </c>
      <c r="D12" s="61">
        <f t="shared" si="1"/>
        <v>5</v>
      </c>
      <c r="E12" s="59">
        <v>110</v>
      </c>
      <c r="F12" s="59" t="str">
        <f>IF(E12="", "", VLOOKUP(E12, 'Team List'!$A:$B, 2, FALSE))</f>
        <v>Ryan Barows</v>
      </c>
      <c r="G12" s="59" t="str">
        <f>IF(E12="", "", VLOOKUP(E12, 'Team List'!$A:$C, 3, FALSE))</f>
        <v>PHI KAPPA TAU</v>
      </c>
      <c r="H12" s="60">
        <v>2.9733796296296295E-4</v>
      </c>
      <c r="I12" s="63">
        <f t="shared" si="2"/>
        <v>2.9733796296296295E-4</v>
      </c>
      <c r="J12" s="63">
        <f t="shared" si="3"/>
        <v>2.9733796296296295E-4</v>
      </c>
      <c r="K12" s="15">
        <f t="shared" si="4"/>
        <v>1</v>
      </c>
    </row>
    <row r="13" spans="3:11" x14ac:dyDescent="0.2">
      <c r="C13" s="61">
        <f t="shared" si="0"/>
        <v>8</v>
      </c>
      <c r="D13" s="61" t="str">
        <f t="shared" si="1"/>
        <v/>
      </c>
      <c r="E13" s="59">
        <v>223</v>
      </c>
      <c r="F13" s="59" t="str">
        <f>IF(E13="", "", VLOOKUP(E13, 'Team List'!$A:$B, 2, FALSE))</f>
        <v>Neil Phillips</v>
      </c>
      <c r="G13" s="59" t="str">
        <f>IF(E13="", "", VLOOKUP(E13, 'Team List'!$A:$C, 3, FALSE))</f>
        <v>INDIVIDUAL</v>
      </c>
      <c r="H13" s="60">
        <v>3.0266203703703699E-4</v>
      </c>
      <c r="I13" s="63">
        <f t="shared" si="2"/>
        <v>3.0266203703703699E-4</v>
      </c>
      <c r="J13" s="63" t="str">
        <f t="shared" si="3"/>
        <v/>
      </c>
      <c r="K13" s="15" t="str">
        <f t="shared" si="4"/>
        <v/>
      </c>
    </row>
    <row r="14" spans="3:11" x14ac:dyDescent="0.2">
      <c r="C14" s="61">
        <f t="shared" si="0"/>
        <v>9</v>
      </c>
      <c r="D14" s="61">
        <f t="shared" si="1"/>
        <v>6</v>
      </c>
      <c r="E14" s="59">
        <v>98</v>
      </c>
      <c r="F14" s="59" t="str">
        <f>IF(E14="", "", VLOOKUP(E14, 'Team List'!$A:$B, 2, FALSE))</f>
        <v>Sean Beckman</v>
      </c>
      <c r="G14" s="59" t="str">
        <f>IF(E14="", "", VLOOKUP(E14, 'Team List'!$A:$C, 3, FALSE))</f>
        <v>ZETA BETA TAU</v>
      </c>
      <c r="H14" s="60">
        <v>3.0833333333333337E-4</v>
      </c>
      <c r="I14" s="63">
        <f t="shared" si="2"/>
        <v>3.0833333333333337E-4</v>
      </c>
      <c r="J14" s="63">
        <f t="shared" si="3"/>
        <v>3.0833333333333337E-4</v>
      </c>
      <c r="K14" s="15" t="str">
        <f t="shared" si="4"/>
        <v/>
      </c>
    </row>
    <row r="15" spans="3:11" x14ac:dyDescent="0.2">
      <c r="C15" s="61">
        <f t="shared" si="0"/>
        <v>10</v>
      </c>
      <c r="D15" s="61">
        <f t="shared" si="1"/>
        <v>7</v>
      </c>
      <c r="E15" s="59">
        <v>103</v>
      </c>
      <c r="F15" s="59" t="str">
        <f>IF(E15="", "", VLOOKUP(E15, 'Team List'!$A:$B, 2, FALSE))</f>
        <v>Andrew Campanile</v>
      </c>
      <c r="G15" s="59" t="str">
        <f>IF(E15="", "", VLOOKUP(E15, 'Team List'!$A:$C, 3, FALSE))</f>
        <v>PHI DELT</v>
      </c>
      <c r="H15" s="60">
        <v>3.1041666666666669E-4</v>
      </c>
      <c r="I15" s="63">
        <f t="shared" si="2"/>
        <v>3.1041666666666669E-4</v>
      </c>
      <c r="J15" s="63">
        <f t="shared" si="3"/>
        <v>3.1041666666666669E-4</v>
      </c>
      <c r="K15" s="15" t="str">
        <f t="shared" si="4"/>
        <v/>
      </c>
    </row>
    <row r="16" spans="3:11" x14ac:dyDescent="0.2">
      <c r="C16" s="61">
        <f t="shared" si="0"/>
        <v>11</v>
      </c>
      <c r="D16" s="61">
        <f t="shared" si="1"/>
        <v>8</v>
      </c>
      <c r="E16" s="59">
        <v>106</v>
      </c>
      <c r="F16" s="59" t="str">
        <f>IF(E16="", "", VLOOKUP(E16, 'Team List'!$A:$B, 2, FALSE))</f>
        <v>Cody Lammer</v>
      </c>
      <c r="G16" s="59" t="str">
        <f>IF(E16="", "", VLOOKUP(E16, 'Team List'!$A:$C, 3, FALSE))</f>
        <v>WHITE LIGHTNING</v>
      </c>
      <c r="H16" s="60">
        <v>3.1180555555555557E-4</v>
      </c>
      <c r="I16" s="63">
        <f t="shared" si="2"/>
        <v>3.1180555555555557E-4</v>
      </c>
      <c r="J16" s="63">
        <f t="shared" si="3"/>
        <v>3.1180555555555557E-4</v>
      </c>
      <c r="K16" s="15" t="str">
        <f t="shared" si="4"/>
        <v/>
      </c>
    </row>
    <row r="17" spans="3:11" x14ac:dyDescent="0.2">
      <c r="C17" s="61">
        <f t="shared" si="0"/>
        <v>12</v>
      </c>
      <c r="D17" s="61">
        <f t="shared" si="1"/>
        <v>9</v>
      </c>
      <c r="E17" s="59">
        <v>25</v>
      </c>
      <c r="F17" s="59" t="str">
        <f>IF(E17="", "", VLOOKUP(E17, 'Team List'!$A:$B, 2, FALSE))</f>
        <v>Austin Bouchard</v>
      </c>
      <c r="G17" s="59" t="str">
        <f>IF(E17="", "", VLOOKUP(E17, 'Team List'!$A:$C, 3, FALSE))</f>
        <v>PHI DELT</v>
      </c>
      <c r="H17" s="60">
        <v>3.1215277777777773E-4</v>
      </c>
      <c r="I17" s="63">
        <f t="shared" si="2"/>
        <v>3.1215277777777773E-4</v>
      </c>
      <c r="J17" s="63">
        <f t="shared" si="3"/>
        <v>3.1215277777777773E-4</v>
      </c>
      <c r="K17" s="15" t="str">
        <f t="shared" si="4"/>
        <v/>
      </c>
    </row>
    <row r="18" spans="3:11" x14ac:dyDescent="0.2">
      <c r="C18" s="61">
        <f t="shared" si="0"/>
        <v>13</v>
      </c>
      <c r="D18" s="61">
        <f t="shared" si="1"/>
        <v>10</v>
      </c>
      <c r="E18" s="59">
        <v>73</v>
      </c>
      <c r="F18" s="59" t="str">
        <f>IF(E18="", "", VLOOKUP(E18, 'Team List'!$A:$B, 2, FALSE))</f>
        <v>Nicholas Brown</v>
      </c>
      <c r="G18" s="59" t="str">
        <f>IF(E18="", "", VLOOKUP(E18, 'Team List'!$A:$C, 3, FALSE))</f>
        <v>TRIGATORS</v>
      </c>
      <c r="H18" s="60">
        <v>3.184027777777778E-4</v>
      </c>
      <c r="I18" s="63">
        <f t="shared" si="2"/>
        <v>3.184027777777778E-4</v>
      </c>
      <c r="J18" s="63">
        <f t="shared" si="3"/>
        <v>3.184027777777778E-4</v>
      </c>
      <c r="K18" s="15" t="str">
        <f t="shared" si="4"/>
        <v/>
      </c>
    </row>
    <row r="19" spans="3:11" x14ac:dyDescent="0.2">
      <c r="C19" s="61">
        <f t="shared" si="0"/>
        <v>14</v>
      </c>
      <c r="D19" s="61" t="str">
        <f t="shared" si="1"/>
        <v/>
      </c>
      <c r="E19" s="59">
        <v>211</v>
      </c>
      <c r="F19" s="59" t="str">
        <f>IF(E19="", "", VLOOKUP(E19, 'Team List'!$A:$B, 2, FALSE))</f>
        <v>Justin Runac</v>
      </c>
      <c r="G19" s="59" t="str">
        <f>IF(E19="", "", VLOOKUP(E19, 'Team List'!$A:$C, 3, FALSE))</f>
        <v>INDIVIDUAL</v>
      </c>
      <c r="H19" s="60">
        <v>3.2858796296296298E-4</v>
      </c>
      <c r="I19" s="63">
        <f t="shared" si="2"/>
        <v>3.2858796296296298E-4</v>
      </c>
      <c r="J19" s="63" t="str">
        <f t="shared" si="3"/>
        <v/>
      </c>
      <c r="K19" s="15" t="str">
        <f t="shared" si="4"/>
        <v/>
      </c>
    </row>
    <row r="20" spans="3:11" x14ac:dyDescent="0.2">
      <c r="C20" s="61" t="str">
        <f t="shared" si="0"/>
        <v/>
      </c>
      <c r="D20" s="61" t="str">
        <f t="shared" si="1"/>
        <v/>
      </c>
      <c r="E20" s="59"/>
      <c r="F20" s="59" t="str">
        <f>IF(E20="", "", VLOOKUP(E20, 'Team List'!$A:$B, 2, FALSE))</f>
        <v/>
      </c>
      <c r="G20" s="59" t="str">
        <f>IF(E20="", "", VLOOKUP(E20, 'Team List'!$A:$C, 3, FALSE))</f>
        <v/>
      </c>
      <c r="H20" s="60"/>
      <c r="I20" s="63" t="str">
        <f t="shared" si="2"/>
        <v/>
      </c>
      <c r="J20" s="63" t="str">
        <f t="shared" si="3"/>
        <v/>
      </c>
      <c r="K20" s="15" t="str">
        <f t="shared" si="4"/>
        <v/>
      </c>
    </row>
    <row r="21" spans="3:11" x14ac:dyDescent="0.2">
      <c r="C21" s="61" t="str">
        <f t="shared" si="0"/>
        <v/>
      </c>
      <c r="D21" s="61" t="str">
        <f t="shared" si="1"/>
        <v/>
      </c>
      <c r="E21" s="59"/>
      <c r="F21" s="59" t="str">
        <f>IF(E21="", "", VLOOKUP(E21, 'Team List'!$A:$B, 2, FALSE))</f>
        <v/>
      </c>
      <c r="G21" s="59" t="str">
        <f>IF(E21="", "", VLOOKUP(E21, 'Team List'!$A:$C, 3, FALSE))</f>
        <v/>
      </c>
      <c r="H21" s="60"/>
      <c r="I21" s="63" t="str">
        <f t="shared" si="2"/>
        <v/>
      </c>
      <c r="J21" s="63" t="str">
        <f t="shared" si="3"/>
        <v/>
      </c>
      <c r="K21" s="15" t="str">
        <f t="shared" si="4"/>
        <v/>
      </c>
    </row>
    <row r="22" spans="3:11" x14ac:dyDescent="0.2">
      <c r="C22" s="61" t="str">
        <f t="shared" si="0"/>
        <v/>
      </c>
      <c r="D22" s="61" t="str">
        <f t="shared" si="1"/>
        <v/>
      </c>
      <c r="E22" s="59"/>
      <c r="F22" s="59" t="str">
        <f>IF(E22="", "", VLOOKUP(E22, 'Team List'!$A:$B, 2, FALSE))</f>
        <v/>
      </c>
      <c r="G22" s="59" t="str">
        <f>IF(E22="", "", VLOOKUP(E22, 'Team List'!$A:$C, 3, FALSE))</f>
        <v/>
      </c>
      <c r="H22" s="60"/>
      <c r="I22" s="63" t="str">
        <f t="shared" si="2"/>
        <v/>
      </c>
      <c r="J22" s="63" t="str">
        <f t="shared" si="3"/>
        <v/>
      </c>
      <c r="K22" s="15" t="str">
        <f t="shared" si="4"/>
        <v/>
      </c>
    </row>
    <row r="23" spans="3:11" x14ac:dyDescent="0.2">
      <c r="C23" s="61" t="str">
        <f t="shared" si="0"/>
        <v/>
      </c>
      <c r="D23" s="61" t="str">
        <f t="shared" si="1"/>
        <v/>
      </c>
      <c r="E23" s="59"/>
      <c r="F23" s="59" t="str">
        <f>IF(E23="", "", VLOOKUP(E23, 'Team List'!$A:$B, 2, FALSE))</f>
        <v/>
      </c>
      <c r="G23" s="59" t="str">
        <f>IF(E23="", "", VLOOKUP(E23, 'Team List'!$A:$C, 3, FALSE))</f>
        <v/>
      </c>
      <c r="H23" s="60"/>
      <c r="I23" s="63" t="str">
        <f t="shared" si="2"/>
        <v/>
      </c>
      <c r="J23" s="63" t="str">
        <f t="shared" si="3"/>
        <v/>
      </c>
      <c r="K23" s="15" t="str">
        <f t="shared" si="4"/>
        <v/>
      </c>
    </row>
    <row r="24" spans="3:11" x14ac:dyDescent="0.2">
      <c r="C24" s="61" t="str">
        <f t="shared" si="0"/>
        <v/>
      </c>
      <c r="D24" s="61" t="str">
        <f t="shared" si="1"/>
        <v/>
      </c>
      <c r="E24" s="59"/>
      <c r="F24" s="59" t="str">
        <f>IF(E24="", "", VLOOKUP(E24, 'Team List'!$A:$B, 2, FALSE))</f>
        <v/>
      </c>
      <c r="G24" s="59" t="str">
        <f>IF(E24="", "", VLOOKUP(E24, 'Team List'!$A:$C, 3, FALSE))</f>
        <v/>
      </c>
      <c r="H24" s="60"/>
      <c r="I24" s="63" t="str">
        <f t="shared" si="2"/>
        <v/>
      </c>
      <c r="J24" s="63" t="str">
        <f t="shared" si="3"/>
        <v/>
      </c>
      <c r="K24" s="15" t="str">
        <f t="shared" si="4"/>
        <v/>
      </c>
    </row>
    <row r="25" spans="3:11" x14ac:dyDescent="0.2">
      <c r="C25" s="61" t="str">
        <f t="shared" si="0"/>
        <v/>
      </c>
      <c r="D25" s="61" t="str">
        <f t="shared" si="1"/>
        <v/>
      </c>
      <c r="E25" s="59"/>
      <c r="F25" s="59" t="str">
        <f>IF(E25="", "", VLOOKUP(E25, 'Team List'!$A:$B, 2, FALSE))</f>
        <v/>
      </c>
      <c r="G25" s="59" t="str">
        <f>IF(E25="", "", VLOOKUP(E25, 'Team List'!$A:$C, 3, FALSE))</f>
        <v/>
      </c>
      <c r="H25" s="60"/>
      <c r="I25" s="63" t="str">
        <f t="shared" si="2"/>
        <v/>
      </c>
      <c r="J25" s="63" t="str">
        <f t="shared" si="3"/>
        <v/>
      </c>
      <c r="K25" s="15" t="str">
        <f t="shared" si="4"/>
        <v/>
      </c>
    </row>
    <row r="26" spans="3:11" x14ac:dyDescent="0.2">
      <c r="C26" s="61" t="str">
        <f t="shared" si="0"/>
        <v/>
      </c>
      <c r="D26" s="61" t="str">
        <f t="shared" si="1"/>
        <v/>
      </c>
      <c r="E26" s="59"/>
      <c r="F26" s="59" t="str">
        <f>IF(E26="", "", VLOOKUP(E26, 'Team List'!$A:$B, 2, FALSE))</f>
        <v/>
      </c>
      <c r="G26" s="59" t="str">
        <f>IF(E26="", "", VLOOKUP(E26, 'Team List'!$A:$C, 3, FALSE))</f>
        <v/>
      </c>
      <c r="H26" s="60"/>
      <c r="I26" s="63" t="str">
        <f t="shared" si="2"/>
        <v/>
      </c>
      <c r="J26" s="63" t="str">
        <f t="shared" si="3"/>
        <v/>
      </c>
      <c r="K26" s="15" t="str">
        <f t="shared" si="4"/>
        <v/>
      </c>
    </row>
    <row r="27" spans="3:11" x14ac:dyDescent="0.2">
      <c r="C27" s="61" t="str">
        <f t="shared" si="0"/>
        <v/>
      </c>
      <c r="D27" s="61" t="str">
        <f t="shared" si="1"/>
        <v/>
      </c>
      <c r="E27" s="59"/>
      <c r="F27" s="59" t="str">
        <f>IF(E27="", "", VLOOKUP(E27, 'Team List'!$A:$B, 2, FALSE))</f>
        <v/>
      </c>
      <c r="G27" s="59" t="str">
        <f>IF(E27="", "", VLOOKUP(E27, 'Team List'!$A:$C, 3, FALSE))</f>
        <v/>
      </c>
      <c r="H27" s="60"/>
      <c r="I27" s="63" t="str">
        <f t="shared" si="2"/>
        <v/>
      </c>
      <c r="J27" s="63" t="str">
        <f t="shared" si="3"/>
        <v/>
      </c>
      <c r="K27" s="15" t="str">
        <f t="shared" si="4"/>
        <v/>
      </c>
    </row>
    <row r="28" spans="3:11" x14ac:dyDescent="0.2">
      <c r="C28" s="61" t="str">
        <f t="shared" si="0"/>
        <v/>
      </c>
      <c r="D28" s="61" t="str">
        <f t="shared" si="1"/>
        <v/>
      </c>
      <c r="E28" s="59"/>
      <c r="F28" s="59" t="str">
        <f>IF(E28="", "", VLOOKUP(E28, 'Team List'!$A:$B, 2, FALSE))</f>
        <v/>
      </c>
      <c r="G28" s="59" t="str">
        <f>IF(E28="", "", VLOOKUP(E28, 'Team List'!$A:$C, 3, FALSE))</f>
        <v/>
      </c>
      <c r="H28" s="60"/>
      <c r="I28" s="63" t="str">
        <f t="shared" si="2"/>
        <v/>
      </c>
      <c r="J28" s="63" t="str">
        <f t="shared" si="3"/>
        <v/>
      </c>
      <c r="K28" s="15" t="str">
        <f t="shared" si="4"/>
        <v/>
      </c>
    </row>
    <row r="29" spans="3:11" x14ac:dyDescent="0.2">
      <c r="C29" s="61" t="str">
        <f t="shared" si="0"/>
        <v/>
      </c>
      <c r="D29" s="61" t="str">
        <f t="shared" si="1"/>
        <v/>
      </c>
      <c r="E29" s="59"/>
      <c r="F29" s="59" t="str">
        <f>IF(E29="", "", VLOOKUP(E29, 'Team List'!$A:$B, 2, FALSE))</f>
        <v/>
      </c>
      <c r="G29" s="59" t="str">
        <f>IF(E29="", "", VLOOKUP(E29, 'Team List'!$A:$C, 3, FALSE))</f>
        <v/>
      </c>
      <c r="H29" s="60"/>
      <c r="I29" s="63" t="str">
        <f t="shared" si="2"/>
        <v/>
      </c>
      <c r="J29" s="63" t="str">
        <f t="shared" si="3"/>
        <v/>
      </c>
      <c r="K29" s="15" t="str">
        <f t="shared" si="4"/>
        <v/>
      </c>
    </row>
    <row r="30" spans="3:11" x14ac:dyDescent="0.2">
      <c r="C30" s="61" t="str">
        <f t="shared" si="0"/>
        <v/>
      </c>
      <c r="D30" s="61" t="str">
        <f t="shared" si="1"/>
        <v/>
      </c>
      <c r="E30" s="59"/>
      <c r="F30" s="59" t="str">
        <f>IF(E30="", "", VLOOKUP(E30, 'Team List'!$A:$B, 2, FALSE))</f>
        <v/>
      </c>
      <c r="G30" s="59" t="str">
        <f>IF(E30="", "", VLOOKUP(E30, 'Team List'!$A:$C, 3, FALSE))</f>
        <v/>
      </c>
      <c r="H30" s="60"/>
      <c r="I30" s="63" t="str">
        <f t="shared" si="2"/>
        <v/>
      </c>
      <c r="J30" s="63" t="str">
        <f t="shared" si="3"/>
        <v/>
      </c>
      <c r="K30" s="15" t="str">
        <f t="shared" si="4"/>
        <v/>
      </c>
    </row>
    <row r="31" spans="3:11" x14ac:dyDescent="0.2">
      <c r="C31" s="61" t="str">
        <f t="shared" si="0"/>
        <v/>
      </c>
      <c r="D31" s="61" t="str">
        <f t="shared" si="1"/>
        <v/>
      </c>
      <c r="E31" s="59"/>
      <c r="F31" s="59" t="str">
        <f>IF(E31="", "", VLOOKUP(E31, 'Team List'!$A:$B, 2, FALSE))</f>
        <v/>
      </c>
      <c r="G31" s="59" t="str">
        <f>IF(E31="", "", VLOOKUP(E31, 'Team List'!$A:$C, 3, FALSE))</f>
        <v/>
      </c>
      <c r="H31" s="60"/>
      <c r="I31" s="63" t="str">
        <f t="shared" si="2"/>
        <v/>
      </c>
      <c r="J31" s="63" t="str">
        <f t="shared" si="3"/>
        <v/>
      </c>
      <c r="K31" s="15" t="str">
        <f t="shared" si="4"/>
        <v/>
      </c>
    </row>
    <row r="32" spans="3:11" x14ac:dyDescent="0.2">
      <c r="C32" s="61" t="str">
        <f t="shared" si="0"/>
        <v/>
      </c>
      <c r="D32" s="61" t="str">
        <f t="shared" si="1"/>
        <v/>
      </c>
      <c r="E32" s="59"/>
      <c r="F32" s="59" t="str">
        <f>IF(E32="", "", VLOOKUP(E32, 'Team List'!$A:$B, 2, FALSE))</f>
        <v/>
      </c>
      <c r="G32" s="59" t="str">
        <f>IF(E32="", "", VLOOKUP(E32, 'Team List'!$A:$C, 3, FALSE))</f>
        <v/>
      </c>
      <c r="H32" s="60"/>
      <c r="I32" s="63" t="str">
        <f t="shared" si="2"/>
        <v/>
      </c>
      <c r="J32" s="63" t="str">
        <f t="shared" si="3"/>
        <v/>
      </c>
      <c r="K32" s="15" t="str">
        <f t="shared" si="4"/>
        <v/>
      </c>
    </row>
    <row r="33" spans="3:11" x14ac:dyDescent="0.2">
      <c r="C33" s="61" t="str">
        <f t="shared" si="0"/>
        <v/>
      </c>
      <c r="D33" s="61" t="str">
        <f t="shared" si="1"/>
        <v/>
      </c>
      <c r="E33" s="59"/>
      <c r="F33" s="59" t="str">
        <f>IF(E33="", "", VLOOKUP(E33, 'Team List'!$A:$B, 2, FALSE))</f>
        <v/>
      </c>
      <c r="G33" s="59" t="str">
        <f>IF(E33="", "", VLOOKUP(E33, 'Team List'!$A:$C, 3, FALSE))</f>
        <v/>
      </c>
      <c r="H33" s="60"/>
      <c r="I33" s="63" t="str">
        <f t="shared" si="2"/>
        <v/>
      </c>
      <c r="J33" s="63" t="str">
        <f t="shared" si="3"/>
        <v/>
      </c>
      <c r="K33" s="15" t="str">
        <f t="shared" si="4"/>
        <v/>
      </c>
    </row>
    <row r="34" spans="3:11" x14ac:dyDescent="0.2">
      <c r="C34" s="61" t="str">
        <f t="shared" si="0"/>
        <v/>
      </c>
      <c r="D34" s="61" t="str">
        <f t="shared" si="1"/>
        <v/>
      </c>
      <c r="E34" s="59"/>
      <c r="F34" s="59" t="str">
        <f>IF(E34="", "", VLOOKUP(E34, 'Team List'!$A:$B, 2, FALSE))</f>
        <v/>
      </c>
      <c r="G34" s="59" t="str">
        <f>IF(E34="", "", VLOOKUP(E34, 'Team List'!$A:$C, 3, FALSE))</f>
        <v/>
      </c>
      <c r="H34" s="60"/>
      <c r="I34" s="63" t="str">
        <f t="shared" si="2"/>
        <v/>
      </c>
      <c r="J34" s="63" t="str">
        <f t="shared" si="3"/>
        <v/>
      </c>
      <c r="K34" s="15" t="str">
        <f t="shared" si="4"/>
        <v/>
      </c>
    </row>
    <row r="35" spans="3:11" x14ac:dyDescent="0.2">
      <c r="C35" s="61" t="str">
        <f t="shared" si="0"/>
        <v/>
      </c>
      <c r="D35" s="61" t="str">
        <f t="shared" si="1"/>
        <v/>
      </c>
      <c r="E35" s="59"/>
      <c r="F35" s="59" t="str">
        <f>IF(E35="", "", VLOOKUP(E35, 'Team List'!$A:$B, 2, FALSE))</f>
        <v/>
      </c>
      <c r="G35" s="59" t="str">
        <f>IF(E35="", "", VLOOKUP(E35, 'Team List'!$A:$C, 3, FALSE))</f>
        <v/>
      </c>
      <c r="H35" s="60"/>
      <c r="I35" s="63" t="str">
        <f t="shared" si="2"/>
        <v/>
      </c>
      <c r="J35" s="63" t="str">
        <f t="shared" si="3"/>
        <v/>
      </c>
      <c r="K35" s="15" t="str">
        <f t="shared" si="4"/>
        <v/>
      </c>
    </row>
    <row r="36" spans="3:11" x14ac:dyDescent="0.2">
      <c r="C36" s="61" t="str">
        <f t="shared" si="0"/>
        <v/>
      </c>
      <c r="D36" s="61" t="str">
        <f t="shared" si="1"/>
        <v/>
      </c>
      <c r="E36" s="59"/>
      <c r="F36" s="59" t="str">
        <f>IF(E36="", "", VLOOKUP(E36, 'Team List'!$A:$B, 2, FALSE))</f>
        <v/>
      </c>
      <c r="G36" s="59" t="str">
        <f>IF(E36="", "", VLOOKUP(E36, 'Team List'!$A:$C, 3, FALSE))</f>
        <v/>
      </c>
      <c r="H36" s="60"/>
      <c r="I36" s="63" t="str">
        <f t="shared" si="2"/>
        <v/>
      </c>
      <c r="J36" s="63" t="str">
        <f t="shared" si="3"/>
        <v/>
      </c>
      <c r="K36" s="15" t="str">
        <f t="shared" si="4"/>
        <v/>
      </c>
    </row>
    <row r="37" spans="3:11" x14ac:dyDescent="0.2">
      <c r="C37" s="61" t="str">
        <f t="shared" si="0"/>
        <v/>
      </c>
      <c r="D37" s="61" t="str">
        <f t="shared" si="1"/>
        <v/>
      </c>
      <c r="E37" s="59"/>
      <c r="F37" s="59" t="str">
        <f>IF(E37="", "", VLOOKUP(E37, 'Team List'!$A:$B, 2, FALSE))</f>
        <v/>
      </c>
      <c r="G37" s="59" t="str">
        <f>IF(E37="", "", VLOOKUP(E37, 'Team List'!$A:$C, 3, FALSE))</f>
        <v/>
      </c>
      <c r="H37" s="60"/>
      <c r="I37" s="63" t="str">
        <f t="shared" si="2"/>
        <v/>
      </c>
      <c r="J37" s="63" t="str">
        <f t="shared" si="3"/>
        <v/>
      </c>
      <c r="K37" s="15" t="str">
        <f t="shared" si="4"/>
        <v/>
      </c>
    </row>
    <row r="38" spans="3:11" x14ac:dyDescent="0.2">
      <c r="C38" s="61" t="str">
        <f t="shared" si="0"/>
        <v/>
      </c>
      <c r="D38" s="61" t="str">
        <f t="shared" si="1"/>
        <v/>
      </c>
      <c r="E38" s="59"/>
      <c r="F38" s="59" t="str">
        <f>IF(E38="", "", VLOOKUP(E38, 'Team List'!$A:$B, 2, FALSE))</f>
        <v/>
      </c>
      <c r="G38" s="59" t="str">
        <f>IF(E38="", "", VLOOKUP(E38, 'Team List'!$A:$C, 3, FALSE))</f>
        <v/>
      </c>
      <c r="H38" s="60"/>
      <c r="I38" s="63" t="str">
        <f t="shared" si="2"/>
        <v/>
      </c>
      <c r="J38" s="63" t="str">
        <f t="shared" si="3"/>
        <v/>
      </c>
      <c r="K38" s="15" t="str">
        <f t="shared" si="4"/>
        <v/>
      </c>
    </row>
    <row r="39" spans="3:11" x14ac:dyDescent="0.2">
      <c r="C39" s="61" t="str">
        <f t="shared" si="0"/>
        <v/>
      </c>
      <c r="D39" s="61" t="str">
        <f t="shared" si="1"/>
        <v/>
      </c>
      <c r="E39" s="59"/>
      <c r="F39" s="59" t="str">
        <f>IF(E39="", "", VLOOKUP(E39, 'Team List'!$A:$B, 2, FALSE))</f>
        <v/>
      </c>
      <c r="G39" s="59" t="str">
        <f>IF(E39="", "", VLOOKUP(E39, 'Team List'!$A:$C, 3, FALSE))</f>
        <v/>
      </c>
      <c r="H39" s="60"/>
      <c r="I39" s="63" t="str">
        <f t="shared" si="2"/>
        <v/>
      </c>
      <c r="J39" s="63" t="str">
        <f t="shared" si="3"/>
        <v/>
      </c>
      <c r="K39" s="15" t="str">
        <f t="shared" si="4"/>
        <v/>
      </c>
    </row>
    <row r="40" spans="3:11" x14ac:dyDescent="0.2">
      <c r="C40" s="61" t="str">
        <f t="shared" si="0"/>
        <v/>
      </c>
      <c r="D40" s="61" t="str">
        <f t="shared" si="1"/>
        <v/>
      </c>
      <c r="E40" s="59"/>
      <c r="F40" s="59" t="str">
        <f>IF(E40="", "", VLOOKUP(E40, 'Team List'!$A:$B, 2, FALSE))</f>
        <v/>
      </c>
      <c r="G40" s="59" t="str">
        <f>IF(E40="", "", VLOOKUP(E40, 'Team List'!$A:$C, 3, FALSE))</f>
        <v/>
      </c>
      <c r="H40" s="60"/>
      <c r="I40" s="63" t="str">
        <f t="shared" si="2"/>
        <v/>
      </c>
      <c r="J40" s="63" t="str">
        <f t="shared" si="3"/>
        <v/>
      </c>
      <c r="K40" s="15" t="str">
        <f t="shared" si="4"/>
        <v/>
      </c>
    </row>
    <row r="41" spans="3:11" x14ac:dyDescent="0.2">
      <c r="C41" s="61" t="str">
        <f t="shared" si="0"/>
        <v/>
      </c>
      <c r="D41" s="61" t="str">
        <f t="shared" si="1"/>
        <v/>
      </c>
      <c r="E41" s="59"/>
      <c r="F41" s="59" t="str">
        <f>IF(E41="", "", VLOOKUP(E41, 'Team List'!$A:$B, 2, FALSE))</f>
        <v/>
      </c>
      <c r="G41" s="59" t="str">
        <f>IF(E41="", "", VLOOKUP(E41, 'Team List'!$A:$C, 3, FALSE))</f>
        <v/>
      </c>
      <c r="H41" s="60"/>
      <c r="I41" s="63" t="str">
        <f t="shared" si="2"/>
        <v/>
      </c>
      <c r="J41" s="63" t="str">
        <f t="shared" si="3"/>
        <v/>
      </c>
      <c r="K41" s="15" t="str">
        <f t="shared" si="4"/>
        <v/>
      </c>
    </row>
    <row r="42" spans="3:11" x14ac:dyDescent="0.2">
      <c r="C42" s="61" t="str">
        <f t="shared" si="0"/>
        <v/>
      </c>
      <c r="D42" s="61" t="str">
        <f t="shared" si="1"/>
        <v/>
      </c>
      <c r="E42" s="59"/>
      <c r="F42" s="59" t="str">
        <f>IF(E42="", "", VLOOKUP(E42, 'Team List'!$A:$B, 2, FALSE))</f>
        <v/>
      </c>
      <c r="G42" s="59" t="str">
        <f>IF(E42="", "", VLOOKUP(E42, 'Team List'!$A:$C, 3, FALSE))</f>
        <v/>
      </c>
      <c r="H42" s="60"/>
      <c r="I42" s="63" t="str">
        <f t="shared" si="2"/>
        <v/>
      </c>
      <c r="J42" s="63" t="str">
        <f t="shared" si="3"/>
        <v/>
      </c>
      <c r="K42" s="15" t="str">
        <f t="shared" si="4"/>
        <v/>
      </c>
    </row>
    <row r="43" spans="3:11" x14ac:dyDescent="0.2">
      <c r="C43" s="61" t="str">
        <f t="shared" si="0"/>
        <v/>
      </c>
      <c r="D43" s="61" t="str">
        <f t="shared" si="1"/>
        <v/>
      </c>
      <c r="E43" s="59"/>
      <c r="F43" s="59" t="str">
        <f>IF(E43="", "", VLOOKUP(E43, 'Team List'!$A:$B, 2, FALSE))</f>
        <v/>
      </c>
      <c r="G43" s="59" t="str">
        <f>IF(E43="", "", VLOOKUP(E43, 'Team List'!$A:$C, 3, FALSE))</f>
        <v/>
      </c>
      <c r="H43" s="60"/>
      <c r="I43" s="63" t="str">
        <f t="shared" si="2"/>
        <v/>
      </c>
      <c r="J43" s="63" t="str">
        <f t="shared" si="3"/>
        <v/>
      </c>
      <c r="K43" s="15" t="str">
        <f t="shared" si="4"/>
        <v/>
      </c>
    </row>
    <row r="44" spans="3:11" x14ac:dyDescent="0.2">
      <c r="C44" s="61" t="str">
        <f t="shared" si="0"/>
        <v/>
      </c>
      <c r="D44" s="61" t="str">
        <f t="shared" si="1"/>
        <v/>
      </c>
      <c r="E44" s="59"/>
      <c r="F44" s="59" t="str">
        <f>IF(E44="", "", VLOOKUP(E44, 'Team List'!$A:$B, 2, FALSE))</f>
        <v/>
      </c>
      <c r="G44" s="59" t="str">
        <f>IF(E44="", "", VLOOKUP(E44, 'Team List'!$A:$C, 3, FALSE))</f>
        <v/>
      </c>
      <c r="H44" s="60"/>
      <c r="I44" s="63" t="str">
        <f t="shared" si="2"/>
        <v/>
      </c>
      <c r="J44" s="63" t="str">
        <f t="shared" si="3"/>
        <v/>
      </c>
      <c r="K44" s="15" t="str">
        <f t="shared" si="4"/>
        <v/>
      </c>
    </row>
    <row r="45" spans="3:11" x14ac:dyDescent="0.2">
      <c r="C45" s="61" t="str">
        <f t="shared" si="0"/>
        <v/>
      </c>
      <c r="D45" s="61" t="str">
        <f t="shared" si="1"/>
        <v/>
      </c>
      <c r="E45" s="59"/>
      <c r="F45" s="59" t="str">
        <f>IF(E45="", "", VLOOKUP(E45, 'Team List'!$A:$B, 2, FALSE))</f>
        <v/>
      </c>
      <c r="G45" s="59" t="str">
        <f>IF(E45="", "", VLOOKUP(E45, 'Team List'!$A:$C, 3, FALSE))</f>
        <v/>
      </c>
      <c r="H45" s="60"/>
      <c r="I45" s="63" t="str">
        <f t="shared" si="2"/>
        <v/>
      </c>
      <c r="J45" s="63" t="str">
        <f t="shared" si="3"/>
        <v/>
      </c>
      <c r="K45" s="15" t="str">
        <f t="shared" si="4"/>
        <v/>
      </c>
    </row>
    <row r="46" spans="3:11" x14ac:dyDescent="0.2">
      <c r="C46" s="61" t="str">
        <f t="shared" si="0"/>
        <v/>
      </c>
      <c r="D46" s="61" t="str">
        <f t="shared" si="1"/>
        <v/>
      </c>
      <c r="E46" s="59"/>
      <c r="F46" s="59" t="str">
        <f>IF(E46="", "", VLOOKUP(E46, 'Team List'!$A:$B, 2, FALSE))</f>
        <v/>
      </c>
      <c r="G46" s="59" t="str">
        <f>IF(E46="", "", VLOOKUP(E46, 'Team List'!$A:$C, 3, FALSE))</f>
        <v/>
      </c>
      <c r="H46" s="60"/>
      <c r="I46" s="63" t="str">
        <f t="shared" si="2"/>
        <v/>
      </c>
      <c r="J46" s="63" t="str">
        <f t="shared" si="3"/>
        <v/>
      </c>
      <c r="K46" s="15" t="str">
        <f t="shared" si="4"/>
        <v/>
      </c>
    </row>
    <row r="47" spans="3:11" x14ac:dyDescent="0.2">
      <c r="C47" s="61" t="str">
        <f t="shared" si="0"/>
        <v/>
      </c>
      <c r="D47" s="61" t="str">
        <f t="shared" si="1"/>
        <v/>
      </c>
      <c r="E47" s="59"/>
      <c r="F47" s="59" t="str">
        <f>IF(E47="", "", VLOOKUP(E47, 'Team List'!$A:$B, 2, FALSE))</f>
        <v/>
      </c>
      <c r="G47" s="59" t="str">
        <f>IF(E47="", "", VLOOKUP(E47, 'Team List'!$A:$C, 3, FALSE))</f>
        <v/>
      </c>
      <c r="H47" s="60"/>
      <c r="I47" s="63" t="str">
        <f t="shared" si="2"/>
        <v/>
      </c>
      <c r="J47" s="63" t="str">
        <f t="shared" si="3"/>
        <v/>
      </c>
      <c r="K47" s="15" t="str">
        <f t="shared" si="4"/>
        <v/>
      </c>
    </row>
    <row r="48" spans="3:11" x14ac:dyDescent="0.2">
      <c r="C48" s="61" t="str">
        <f t="shared" si="0"/>
        <v/>
      </c>
      <c r="D48" s="61" t="str">
        <f t="shared" si="1"/>
        <v/>
      </c>
      <c r="E48" s="59"/>
      <c r="F48" s="59" t="str">
        <f>IF(E48="", "", VLOOKUP(E48, 'Team List'!$A:$B, 2, FALSE))</f>
        <v/>
      </c>
      <c r="G48" s="59" t="str">
        <f>IF(E48="", "", VLOOKUP(E48, 'Team List'!$A:$C, 3, FALSE))</f>
        <v/>
      </c>
      <c r="H48" s="60"/>
      <c r="I48" s="63" t="str">
        <f t="shared" si="2"/>
        <v/>
      </c>
      <c r="J48" s="63" t="str">
        <f t="shared" si="3"/>
        <v/>
      </c>
      <c r="K48" s="15" t="str">
        <f t="shared" si="4"/>
        <v/>
      </c>
    </row>
    <row r="49" spans="3:12" x14ac:dyDescent="0.2">
      <c r="C49" s="61" t="str">
        <f t="shared" si="0"/>
        <v/>
      </c>
      <c r="D49" s="61" t="str">
        <f t="shared" si="1"/>
        <v/>
      </c>
      <c r="E49" s="59"/>
      <c r="F49" s="59" t="str">
        <f>IF(E49="", "", VLOOKUP(E49, 'Team List'!$A:$B, 2, FALSE))</f>
        <v/>
      </c>
      <c r="G49" s="59" t="str">
        <f>IF(E49="", "", VLOOKUP(E49, 'Team List'!$A:$C, 3, FALSE))</f>
        <v/>
      </c>
      <c r="H49" s="60"/>
      <c r="I49" s="63" t="str">
        <f t="shared" si="2"/>
        <v/>
      </c>
      <c r="J49" s="63" t="str">
        <f t="shared" si="3"/>
        <v/>
      </c>
      <c r="K49" s="15" t="str">
        <f t="shared" si="4"/>
        <v/>
      </c>
    </row>
    <row r="50" spans="3:12" x14ac:dyDescent="0.2">
      <c r="C50" s="61" t="str">
        <f t="shared" si="0"/>
        <v/>
      </c>
      <c r="D50" s="61" t="str">
        <f t="shared" si="1"/>
        <v/>
      </c>
      <c r="E50" s="59"/>
      <c r="F50" s="59" t="str">
        <f>IF(E50="", "", VLOOKUP(E50, 'Team List'!$A:$B, 2, FALSE))</f>
        <v/>
      </c>
      <c r="G50" s="59" t="str">
        <f>IF(E50="", "", VLOOKUP(E50, 'Team List'!$A:$C, 3, FALSE))</f>
        <v/>
      </c>
      <c r="H50" s="60"/>
      <c r="I50" s="63" t="str">
        <f t="shared" si="2"/>
        <v/>
      </c>
      <c r="J50" s="63" t="str">
        <f t="shared" si="3"/>
        <v/>
      </c>
      <c r="K50" s="15" t="str">
        <f t="shared" si="4"/>
        <v/>
      </c>
    </row>
    <row r="51" spans="3:12" ht="14.25" x14ac:dyDescent="0.2">
      <c r="C51" s="3"/>
      <c r="D51" s="3"/>
      <c r="E51" s="3"/>
      <c r="F51" s="3"/>
      <c r="G51" s="3"/>
      <c r="H51" s="30"/>
      <c r="I51" s="30"/>
      <c r="J51" s="30"/>
      <c r="K51" s="16"/>
      <c r="L51" s="3"/>
    </row>
    <row r="52" spans="3:12" ht="14.25" x14ac:dyDescent="0.2">
      <c r="C52" s="119" t="s">
        <v>5</v>
      </c>
      <c r="D52" s="119"/>
      <c r="E52" s="119"/>
      <c r="F52" s="119"/>
      <c r="G52" s="119"/>
      <c r="H52" s="119"/>
      <c r="I52" s="119"/>
      <c r="J52" s="119"/>
      <c r="K52" s="119"/>
      <c r="L52" s="3"/>
    </row>
    <row r="53" spans="3:12" ht="14.25" x14ac:dyDescent="0.2">
      <c r="C53" s="3"/>
      <c r="D53" s="3"/>
      <c r="E53" s="3"/>
      <c r="F53" s="3"/>
      <c r="G53" s="3"/>
      <c r="H53" s="31"/>
      <c r="I53" s="31"/>
      <c r="J53" s="31"/>
      <c r="K53" s="16"/>
      <c r="L53" s="3"/>
    </row>
    <row r="54" spans="3:12" ht="14.25" x14ac:dyDescent="0.2">
      <c r="C54" s="3"/>
      <c r="D54" s="3"/>
      <c r="E54" s="3"/>
      <c r="F54" s="3"/>
      <c r="G54" s="3"/>
      <c r="H54" s="32"/>
      <c r="I54" s="32"/>
      <c r="J54" s="32"/>
      <c r="K54" s="16"/>
      <c r="L54" s="3"/>
    </row>
    <row r="55" spans="3:12" ht="14.25" x14ac:dyDescent="0.2">
      <c r="C55" s="2"/>
      <c r="D55" s="2"/>
      <c r="E55" s="2"/>
      <c r="F55" s="2"/>
      <c r="G55" s="2"/>
      <c r="H55" s="31"/>
      <c r="I55" s="31"/>
      <c r="J55" s="31"/>
      <c r="K55" s="16"/>
      <c r="L55" s="3"/>
    </row>
    <row r="56" spans="3:12" ht="14.25" x14ac:dyDescent="0.2">
      <c r="C56" s="2"/>
      <c r="D56" s="2"/>
      <c r="E56" s="2"/>
      <c r="F56" s="2"/>
      <c r="G56" s="2"/>
      <c r="H56" s="32"/>
      <c r="I56" s="32"/>
      <c r="J56" s="32"/>
      <c r="K56" s="16"/>
      <c r="L56" s="3"/>
    </row>
    <row r="57" spans="3:12" ht="14.25" x14ac:dyDescent="0.2">
      <c r="C57" s="3"/>
      <c r="D57" s="3"/>
      <c r="E57" s="3"/>
      <c r="F57" s="3"/>
      <c r="G57" s="3"/>
      <c r="H57" s="31"/>
      <c r="I57" s="31"/>
      <c r="J57" s="31"/>
      <c r="K57" s="16"/>
      <c r="L57" s="3"/>
    </row>
    <row r="58" spans="3:12" ht="14.25" x14ac:dyDescent="0.2">
      <c r="C58" s="3"/>
      <c r="D58" s="3"/>
      <c r="E58" s="3"/>
      <c r="F58" s="3"/>
      <c r="G58" s="3"/>
      <c r="H58" s="32"/>
      <c r="I58" s="32"/>
      <c r="J58" s="32"/>
      <c r="K58" s="16"/>
      <c r="L58" s="3"/>
    </row>
    <row r="59" spans="3:12" ht="14.25" x14ac:dyDescent="0.2">
      <c r="L59" s="3"/>
    </row>
    <row r="60" spans="3:12" ht="14.25" x14ac:dyDescent="0.2">
      <c r="C60" s="3"/>
      <c r="D60" s="3"/>
      <c r="E60" s="3"/>
      <c r="F60" s="3"/>
      <c r="G60" s="3"/>
      <c r="H60" s="30"/>
      <c r="I60" s="30"/>
      <c r="J60" s="30"/>
      <c r="K60" s="16"/>
      <c r="L60" s="3"/>
    </row>
    <row r="61" spans="3:12" x14ac:dyDescent="0.2">
      <c r="C61" s="2"/>
      <c r="D61" s="2"/>
      <c r="E61" s="2"/>
      <c r="F61" s="2"/>
      <c r="G61" s="2"/>
      <c r="H61" s="31"/>
      <c r="I61" s="31"/>
      <c r="J61" s="31"/>
      <c r="K61" s="89"/>
    </row>
    <row r="65" spans="8:11" x14ac:dyDescent="0.2">
      <c r="H65"/>
      <c r="I65"/>
      <c r="J65"/>
      <c r="K65"/>
    </row>
    <row r="66" spans="8:11" x14ac:dyDescent="0.2">
      <c r="H66"/>
      <c r="I66"/>
      <c r="J66"/>
      <c r="K66"/>
    </row>
    <row r="67" spans="8:11" x14ac:dyDescent="0.2">
      <c r="H67"/>
      <c r="I67"/>
      <c r="J67"/>
      <c r="K67"/>
    </row>
    <row r="68" spans="8:11" x14ac:dyDescent="0.2">
      <c r="H68"/>
      <c r="I68"/>
      <c r="J68"/>
      <c r="K68"/>
    </row>
    <row r="69" spans="8:11" x14ac:dyDescent="0.2">
      <c r="H69"/>
      <c r="I69"/>
      <c r="J69"/>
      <c r="K69"/>
    </row>
    <row r="70" spans="8:11" x14ac:dyDescent="0.2">
      <c r="H70"/>
      <c r="I70"/>
      <c r="J70"/>
      <c r="K70"/>
    </row>
  </sheetData>
  <protectedRanges>
    <protectedRange sqref="H5:J5" name="Sort_1"/>
    <protectedRange sqref="E1:E200" name="Number_1"/>
    <protectedRange sqref="H1:J200" name="Time_1"/>
  </protectedRanges>
  <autoFilter ref="C5:K5">
    <sortState ref="C6:K50">
      <sortCondition ref="H5"/>
    </sortState>
  </autoFilter>
  <mergeCells count="2">
    <mergeCell ref="C2:K3"/>
    <mergeCell ref="C52:K52"/>
  </mergeCells>
  <conditionalFormatting sqref="E6:E50">
    <cfRule type="containsText" dxfId="19" priority="1" operator="containsText" text="Individual">
      <formula>NOT(ISERROR(SEARCH("Individual",E6)))</formula>
    </cfRule>
    <cfRule type="containsText" dxfId="18" priority="2" operator="containsText" text="Individual">
      <formula>NOT(ISERROR(SEARCH("Individual",E6)))</formula>
    </cfRule>
  </conditionalFormatting>
  <pageMargins left="0.75" right="0.75" top="1" bottom="1" header="0.5" footer="0.5"/>
  <pageSetup scale="86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L69"/>
  <sheetViews>
    <sheetView topLeftCell="B1" zoomScaleNormal="100" workbookViewId="0">
      <selection activeCell="H11" sqref="H11"/>
    </sheetView>
  </sheetViews>
  <sheetFormatPr defaultRowHeight="12.75" x14ac:dyDescent="0.2"/>
  <cols>
    <col min="2" max="2" width="3.28515625" customWidth="1"/>
    <col min="4" max="4" width="9.140625" hidden="1" customWidth="1"/>
    <col min="6" max="7" width="25.42578125" customWidth="1"/>
    <col min="8" max="8" width="12" style="27" customWidth="1"/>
    <col min="9" max="10" width="12" style="27" hidden="1" customWidth="1"/>
    <col min="11" max="11" width="9.140625" style="7"/>
  </cols>
  <sheetData>
    <row r="2" spans="3:11" ht="12.75" customHeight="1" x14ac:dyDescent="0.2">
      <c r="C2" s="120" t="s">
        <v>45</v>
      </c>
      <c r="D2" s="120"/>
      <c r="E2" s="120"/>
      <c r="F2" s="120"/>
      <c r="G2" s="120"/>
      <c r="H2" s="120"/>
      <c r="I2" s="120"/>
      <c r="J2" s="120"/>
      <c r="K2" s="120"/>
    </row>
    <row r="3" spans="3:11" ht="12.75" customHeight="1" x14ac:dyDescent="0.2">
      <c r="C3" s="120"/>
      <c r="D3" s="120"/>
      <c r="E3" s="120"/>
      <c r="F3" s="120"/>
      <c r="G3" s="120"/>
      <c r="H3" s="120"/>
      <c r="I3" s="120"/>
      <c r="J3" s="120"/>
      <c r="K3" s="120"/>
    </row>
    <row r="4" spans="3:11" ht="13.5" thickBot="1" x14ac:dyDescent="0.25"/>
    <row r="5" spans="3:11" x14ac:dyDescent="0.2">
      <c r="C5" s="4" t="s">
        <v>2</v>
      </c>
      <c r="D5" s="51" t="s">
        <v>2</v>
      </c>
      <c r="E5" s="5" t="s">
        <v>26</v>
      </c>
      <c r="F5" s="5" t="s">
        <v>0</v>
      </c>
      <c r="G5" s="5" t="s">
        <v>1</v>
      </c>
      <c r="H5" s="28" t="s">
        <v>3</v>
      </c>
      <c r="I5" s="62" t="s">
        <v>3</v>
      </c>
      <c r="J5" s="62" t="s">
        <v>3</v>
      </c>
      <c r="K5" s="6" t="s">
        <v>4</v>
      </c>
    </row>
    <row r="6" spans="3:11" x14ac:dyDescent="0.2">
      <c r="C6" s="61">
        <f t="shared" ref="C6:C49" si="0">IF(H6="","",IF(G6="FLORIDA CLUB SWIMMING","",RANK(I6,$I$6:$I$49,1)))</f>
        <v>1</v>
      </c>
      <c r="D6" s="61" t="str">
        <f t="shared" ref="D6:D49" si="1">IF(J6="","", RANK($J6,$J$6:$J$49,1))</f>
        <v/>
      </c>
      <c r="E6" s="59">
        <v>501</v>
      </c>
      <c r="F6" s="59" t="str">
        <f>IF(E6="", "", VLOOKUP(E6, 'Team List'!$D:$E, 2, FALSE))</f>
        <v>Audreen Robinson</v>
      </c>
      <c r="G6" s="59" t="str">
        <f>IF(E6="", "", VLOOKUP(E6, 'Team List'!$D:$F, 3, FALSE))</f>
        <v>INDIVIDUAL</v>
      </c>
      <c r="H6" s="60">
        <v>3.2650462962962966E-4</v>
      </c>
      <c r="I6" s="63">
        <f t="shared" ref="I6:I49" si="2">IF(G6="FLORIDA CLUB SWIMMING", "", IF(H6="", "", H6))</f>
        <v>3.2650462962962966E-4</v>
      </c>
      <c r="J6" s="63" t="str">
        <f t="shared" ref="J6:J49" si="3">IF($G6="FLORIDA CLUB SWIMMING", "", IF($G6="INDIVIDUAL", "", IF(H6="", "", H6)))</f>
        <v/>
      </c>
      <c r="K6" s="15" t="str">
        <f t="shared" ref="K6:K49" si="4">IF(D6="","",IF(D6=1,6,IF(D6=2,4,IF(D6=3,3,IF(D6=4,2,IF(D6=5,1,""))))))</f>
        <v/>
      </c>
    </row>
    <row r="7" spans="3:11" x14ac:dyDescent="0.2">
      <c r="C7" s="61">
        <f t="shared" si="0"/>
        <v>2</v>
      </c>
      <c r="D7" s="61" t="str">
        <f t="shared" si="1"/>
        <v/>
      </c>
      <c r="E7" s="59">
        <v>503</v>
      </c>
      <c r="F7" s="59" t="str">
        <f>IF(E7="", "", VLOOKUP(E7, 'Team List'!$D:$E, 2, FALSE))</f>
        <v>Latifat Oginni</v>
      </c>
      <c r="G7" s="59" t="str">
        <f>IF(E7="", "", VLOOKUP(E7, 'Team List'!$D:$F, 3, FALSE))</f>
        <v>INDIVIDUAL</v>
      </c>
      <c r="H7" s="60">
        <v>3.3645833333333336E-4</v>
      </c>
      <c r="I7" s="63">
        <f t="shared" si="2"/>
        <v>3.3645833333333336E-4</v>
      </c>
      <c r="J7" s="63" t="str">
        <f t="shared" si="3"/>
        <v/>
      </c>
      <c r="K7" s="15" t="str">
        <f t="shared" si="4"/>
        <v/>
      </c>
    </row>
    <row r="8" spans="3:11" x14ac:dyDescent="0.2">
      <c r="C8" s="61">
        <f t="shared" si="0"/>
        <v>3</v>
      </c>
      <c r="D8" s="61">
        <f t="shared" si="1"/>
        <v>1</v>
      </c>
      <c r="E8" s="59">
        <v>320</v>
      </c>
      <c r="F8" s="59" t="str">
        <f>IF(E8="", "", VLOOKUP(E8, 'Team List'!$D:$E, 2, FALSE))</f>
        <v>Megan Harmon</v>
      </c>
      <c r="G8" s="59" t="str">
        <f>IF(E8="", "", VLOOKUP(E8, 'Team List'!$D:$F, 3, FALSE))</f>
        <v>KAPPA ALPHA THETA</v>
      </c>
      <c r="H8" s="60">
        <v>3.6956018518518523E-4</v>
      </c>
      <c r="I8" s="63">
        <f t="shared" si="2"/>
        <v>3.6956018518518523E-4</v>
      </c>
      <c r="J8" s="63">
        <f t="shared" si="3"/>
        <v>3.6956018518518523E-4</v>
      </c>
      <c r="K8" s="15">
        <f t="shared" si="4"/>
        <v>6</v>
      </c>
    </row>
    <row r="9" spans="3:11" x14ac:dyDescent="0.2">
      <c r="C9" s="61">
        <f t="shared" si="0"/>
        <v>4</v>
      </c>
      <c r="D9" s="61">
        <f t="shared" si="1"/>
        <v>2</v>
      </c>
      <c r="E9" s="59">
        <v>336</v>
      </c>
      <c r="F9" s="59" t="str">
        <f>IF(E9="", "", VLOOKUP(E9, 'Team List'!$D:$E, 2, FALSE))</f>
        <v>Claudia Noah</v>
      </c>
      <c r="G9" s="59" t="str">
        <f>IF(E9="", "", VLOOKUP(E9, 'Team List'!$D:$F, 3, FALSE))</f>
        <v>TRI-GATORS</v>
      </c>
      <c r="H9" s="60">
        <v>3.8703703703703708E-4</v>
      </c>
      <c r="I9" s="63">
        <f t="shared" si="2"/>
        <v>3.8703703703703708E-4</v>
      </c>
      <c r="J9" s="63">
        <f t="shared" si="3"/>
        <v>3.8703703703703708E-4</v>
      </c>
      <c r="K9" s="15">
        <f t="shared" si="4"/>
        <v>4</v>
      </c>
    </row>
    <row r="10" spans="3:11" x14ac:dyDescent="0.2">
      <c r="C10" s="61">
        <f t="shared" si="0"/>
        <v>5</v>
      </c>
      <c r="D10" s="61">
        <f t="shared" si="1"/>
        <v>3</v>
      </c>
      <c r="E10" s="59">
        <v>316</v>
      </c>
      <c r="F10" s="59" t="str">
        <f>IF(E10="", "", VLOOKUP(E10, 'Team List'!$D:$E, 2, FALSE))</f>
        <v>Courtney Nachlas</v>
      </c>
      <c r="G10" s="59" t="str">
        <f>IF(E10="", "", VLOOKUP(E10, 'Team List'!$D:$F, 3, FALSE))</f>
        <v>KAPPA ALPHA THETA</v>
      </c>
      <c r="H10" s="60">
        <v>4.6817129629629634E-4</v>
      </c>
      <c r="I10" s="63">
        <f t="shared" si="2"/>
        <v>4.6817129629629634E-4</v>
      </c>
      <c r="J10" s="63">
        <f t="shared" si="3"/>
        <v>4.6817129629629634E-4</v>
      </c>
      <c r="K10" s="15">
        <f t="shared" si="4"/>
        <v>3</v>
      </c>
    </row>
    <row r="11" spans="3:11" x14ac:dyDescent="0.2">
      <c r="C11" s="61" t="str">
        <f t="shared" si="0"/>
        <v/>
      </c>
      <c r="D11" s="61" t="str">
        <f t="shared" si="1"/>
        <v/>
      </c>
      <c r="E11" s="59"/>
      <c r="F11" s="59" t="str">
        <f>IF(E11="", "", VLOOKUP(E11, 'Team List'!$D:$E, 2, FALSE))</f>
        <v/>
      </c>
      <c r="G11" s="59" t="str">
        <f>IF(E11="", "", VLOOKUP(E11, 'Team List'!$D:$F, 3, FALSE))</f>
        <v/>
      </c>
      <c r="H11" s="60"/>
      <c r="I11" s="63" t="str">
        <f t="shared" si="2"/>
        <v/>
      </c>
      <c r="J11" s="63" t="str">
        <f t="shared" si="3"/>
        <v/>
      </c>
      <c r="K11" s="15" t="str">
        <f t="shared" si="4"/>
        <v/>
      </c>
    </row>
    <row r="12" spans="3:11" x14ac:dyDescent="0.2">
      <c r="C12" s="61" t="str">
        <f t="shared" si="0"/>
        <v/>
      </c>
      <c r="D12" s="61" t="str">
        <f t="shared" si="1"/>
        <v/>
      </c>
      <c r="E12" s="59"/>
      <c r="F12" s="59" t="str">
        <f>IF(E12="", "", VLOOKUP(E12, 'Team List'!$D:$E, 2, FALSE))</f>
        <v/>
      </c>
      <c r="G12" s="59" t="str">
        <f>IF(E12="", "", VLOOKUP(E12, 'Team List'!$D:$F, 3, FALSE))</f>
        <v/>
      </c>
      <c r="H12" s="60"/>
      <c r="I12" s="63" t="str">
        <f t="shared" si="2"/>
        <v/>
      </c>
      <c r="J12" s="63" t="str">
        <f t="shared" si="3"/>
        <v/>
      </c>
      <c r="K12" s="15" t="str">
        <f t="shared" si="4"/>
        <v/>
      </c>
    </row>
    <row r="13" spans="3:11" x14ac:dyDescent="0.2">
      <c r="C13" s="61" t="str">
        <f t="shared" si="0"/>
        <v/>
      </c>
      <c r="D13" s="61" t="str">
        <f t="shared" si="1"/>
        <v/>
      </c>
      <c r="E13" s="59"/>
      <c r="F13" s="59" t="str">
        <f>IF(E13="", "", VLOOKUP(E13, 'Team List'!$D:$E, 2, FALSE))</f>
        <v/>
      </c>
      <c r="G13" s="59" t="str">
        <f>IF(E13="", "", VLOOKUP(E13, 'Team List'!$D:$F, 3, FALSE))</f>
        <v/>
      </c>
      <c r="H13" s="60"/>
      <c r="I13" s="63" t="str">
        <f t="shared" si="2"/>
        <v/>
      </c>
      <c r="J13" s="63" t="str">
        <f t="shared" si="3"/>
        <v/>
      </c>
      <c r="K13" s="15" t="str">
        <f t="shared" si="4"/>
        <v/>
      </c>
    </row>
    <row r="14" spans="3:11" x14ac:dyDescent="0.2">
      <c r="C14" s="61" t="str">
        <f t="shared" si="0"/>
        <v/>
      </c>
      <c r="D14" s="61" t="str">
        <f t="shared" si="1"/>
        <v/>
      </c>
      <c r="E14" s="59"/>
      <c r="F14" s="59" t="str">
        <f>IF(E14="", "", VLOOKUP(E14, 'Team List'!$D:$E, 2, FALSE))</f>
        <v/>
      </c>
      <c r="G14" s="59" t="str">
        <f>IF(E14="", "", VLOOKUP(E14, 'Team List'!$D:$F, 3, FALSE))</f>
        <v/>
      </c>
      <c r="H14" s="60"/>
      <c r="I14" s="63" t="str">
        <f t="shared" si="2"/>
        <v/>
      </c>
      <c r="J14" s="63" t="str">
        <f t="shared" si="3"/>
        <v/>
      </c>
      <c r="K14" s="15" t="str">
        <f t="shared" si="4"/>
        <v/>
      </c>
    </row>
    <row r="15" spans="3:11" x14ac:dyDescent="0.2">
      <c r="C15" s="61" t="str">
        <f t="shared" si="0"/>
        <v/>
      </c>
      <c r="D15" s="61" t="str">
        <f t="shared" si="1"/>
        <v/>
      </c>
      <c r="E15" s="59"/>
      <c r="F15" s="59" t="str">
        <f>IF(E15="", "", VLOOKUP(E15, 'Team List'!$D:$E, 2, FALSE))</f>
        <v/>
      </c>
      <c r="G15" s="59" t="str">
        <f>IF(E15="", "", VLOOKUP(E15, 'Team List'!$D:$F, 3, FALSE))</f>
        <v/>
      </c>
      <c r="H15" s="60"/>
      <c r="I15" s="63" t="str">
        <f t="shared" si="2"/>
        <v/>
      </c>
      <c r="J15" s="63" t="str">
        <f t="shared" si="3"/>
        <v/>
      </c>
      <c r="K15" s="15" t="str">
        <f t="shared" si="4"/>
        <v/>
      </c>
    </row>
    <row r="16" spans="3:11" x14ac:dyDescent="0.2">
      <c r="C16" s="61" t="str">
        <f t="shared" si="0"/>
        <v/>
      </c>
      <c r="D16" s="61" t="str">
        <f t="shared" si="1"/>
        <v/>
      </c>
      <c r="E16" s="59"/>
      <c r="F16" s="59" t="str">
        <f>IF(E16="", "", VLOOKUP(E16, 'Team List'!$D:$E, 2, FALSE))</f>
        <v/>
      </c>
      <c r="G16" s="59" t="str">
        <f>IF(E16="", "", VLOOKUP(E16, 'Team List'!$D:$F, 3, FALSE))</f>
        <v/>
      </c>
      <c r="H16" s="60"/>
      <c r="I16" s="63" t="str">
        <f t="shared" si="2"/>
        <v/>
      </c>
      <c r="J16" s="63" t="str">
        <f t="shared" si="3"/>
        <v/>
      </c>
      <c r="K16" s="15" t="str">
        <f t="shared" si="4"/>
        <v/>
      </c>
    </row>
    <row r="17" spans="3:11" x14ac:dyDescent="0.2">
      <c r="C17" s="61" t="str">
        <f t="shared" si="0"/>
        <v/>
      </c>
      <c r="D17" s="61" t="str">
        <f t="shared" si="1"/>
        <v/>
      </c>
      <c r="E17" s="59"/>
      <c r="F17" s="59" t="str">
        <f>IF(E17="", "", VLOOKUP(E17, 'Team List'!$D:$E, 2, FALSE))</f>
        <v/>
      </c>
      <c r="G17" s="59" t="str">
        <f>IF(E17="", "", VLOOKUP(E17, 'Team List'!$D:$F, 3, FALSE))</f>
        <v/>
      </c>
      <c r="H17" s="60"/>
      <c r="I17" s="63" t="str">
        <f t="shared" si="2"/>
        <v/>
      </c>
      <c r="J17" s="63" t="str">
        <f t="shared" si="3"/>
        <v/>
      </c>
      <c r="K17" s="15" t="str">
        <f t="shared" si="4"/>
        <v/>
      </c>
    </row>
    <row r="18" spans="3:11" x14ac:dyDescent="0.2">
      <c r="C18" s="61" t="str">
        <f t="shared" si="0"/>
        <v/>
      </c>
      <c r="D18" s="61" t="str">
        <f t="shared" si="1"/>
        <v/>
      </c>
      <c r="E18" s="59"/>
      <c r="F18" s="59" t="str">
        <f>IF(E18="", "", VLOOKUP(E18, 'Team List'!$D:$E, 2, FALSE))</f>
        <v/>
      </c>
      <c r="G18" s="59" t="str">
        <f>IF(E18="", "", VLOOKUP(E18, 'Team List'!$D:$F, 3, FALSE))</f>
        <v/>
      </c>
      <c r="H18" s="60"/>
      <c r="I18" s="63" t="str">
        <f t="shared" si="2"/>
        <v/>
      </c>
      <c r="J18" s="63" t="str">
        <f t="shared" si="3"/>
        <v/>
      </c>
      <c r="K18" s="15" t="str">
        <f t="shared" si="4"/>
        <v/>
      </c>
    </row>
    <row r="19" spans="3:11" x14ac:dyDescent="0.2">
      <c r="C19" s="61" t="str">
        <f t="shared" si="0"/>
        <v/>
      </c>
      <c r="D19" s="61" t="str">
        <f t="shared" si="1"/>
        <v/>
      </c>
      <c r="E19" s="59"/>
      <c r="F19" s="59" t="str">
        <f>IF(E19="", "", VLOOKUP(E19, 'Team List'!$D:$E, 2, FALSE))</f>
        <v/>
      </c>
      <c r="G19" s="59" t="str">
        <f>IF(E19="", "", VLOOKUP(E19, 'Team List'!$D:$F, 3, FALSE))</f>
        <v/>
      </c>
      <c r="H19" s="60"/>
      <c r="I19" s="63" t="str">
        <f t="shared" si="2"/>
        <v/>
      </c>
      <c r="J19" s="63" t="str">
        <f t="shared" si="3"/>
        <v/>
      </c>
      <c r="K19" s="15" t="str">
        <f t="shared" si="4"/>
        <v/>
      </c>
    </row>
    <row r="20" spans="3:11" x14ac:dyDescent="0.2">
      <c r="C20" s="61" t="str">
        <f t="shared" si="0"/>
        <v/>
      </c>
      <c r="D20" s="61" t="str">
        <f t="shared" si="1"/>
        <v/>
      </c>
      <c r="E20" s="59"/>
      <c r="F20" s="59" t="str">
        <f>IF(E20="", "", VLOOKUP(E20, 'Team List'!$D:$E, 2, FALSE))</f>
        <v/>
      </c>
      <c r="G20" s="59" t="str">
        <f>IF(E20="", "", VLOOKUP(E20, 'Team List'!$D:$F, 3, FALSE))</f>
        <v/>
      </c>
      <c r="H20" s="60"/>
      <c r="I20" s="63" t="str">
        <f t="shared" si="2"/>
        <v/>
      </c>
      <c r="J20" s="63" t="str">
        <f t="shared" si="3"/>
        <v/>
      </c>
      <c r="K20" s="15" t="str">
        <f t="shared" si="4"/>
        <v/>
      </c>
    </row>
    <row r="21" spans="3:11" x14ac:dyDescent="0.2">
      <c r="C21" s="61" t="str">
        <f t="shared" si="0"/>
        <v/>
      </c>
      <c r="D21" s="61" t="str">
        <f t="shared" si="1"/>
        <v/>
      </c>
      <c r="E21" s="59"/>
      <c r="F21" s="59" t="str">
        <f>IF(E21="", "", VLOOKUP(E21, 'Team List'!$D:$E, 2, FALSE))</f>
        <v/>
      </c>
      <c r="G21" s="59" t="str">
        <f>IF(E21="", "", VLOOKUP(E21, 'Team List'!$D:$F, 3, FALSE))</f>
        <v/>
      </c>
      <c r="H21" s="60"/>
      <c r="I21" s="63" t="str">
        <f t="shared" si="2"/>
        <v/>
      </c>
      <c r="J21" s="63" t="str">
        <f t="shared" si="3"/>
        <v/>
      </c>
      <c r="K21" s="15" t="str">
        <f t="shared" si="4"/>
        <v/>
      </c>
    </row>
    <row r="22" spans="3:11" x14ac:dyDescent="0.2">
      <c r="C22" s="61" t="str">
        <f t="shared" si="0"/>
        <v/>
      </c>
      <c r="D22" s="61" t="str">
        <f t="shared" si="1"/>
        <v/>
      </c>
      <c r="E22" s="59"/>
      <c r="F22" s="59" t="str">
        <f>IF(E22="", "", VLOOKUP(E22, 'Team List'!$D:$E, 2, FALSE))</f>
        <v/>
      </c>
      <c r="G22" s="59" t="str">
        <f>IF(E22="", "", VLOOKUP(E22, 'Team List'!$D:$F, 3, FALSE))</f>
        <v/>
      </c>
      <c r="H22" s="60"/>
      <c r="I22" s="63" t="str">
        <f t="shared" si="2"/>
        <v/>
      </c>
      <c r="J22" s="63" t="str">
        <f t="shared" si="3"/>
        <v/>
      </c>
      <c r="K22" s="15" t="str">
        <f t="shared" si="4"/>
        <v/>
      </c>
    </row>
    <row r="23" spans="3:11" x14ac:dyDescent="0.2">
      <c r="C23" s="61" t="str">
        <f t="shared" si="0"/>
        <v/>
      </c>
      <c r="D23" s="61" t="str">
        <f t="shared" si="1"/>
        <v/>
      </c>
      <c r="E23" s="59"/>
      <c r="F23" s="59" t="str">
        <f>IF(E23="", "", VLOOKUP(E23, 'Team List'!$D:$E, 2, FALSE))</f>
        <v/>
      </c>
      <c r="G23" s="59" t="str">
        <f>IF(E23="", "", VLOOKUP(E23, 'Team List'!$D:$F, 3, FALSE))</f>
        <v/>
      </c>
      <c r="H23" s="60"/>
      <c r="I23" s="63" t="str">
        <f t="shared" si="2"/>
        <v/>
      </c>
      <c r="J23" s="63" t="str">
        <f t="shared" si="3"/>
        <v/>
      </c>
      <c r="K23" s="15" t="str">
        <f t="shared" si="4"/>
        <v/>
      </c>
    </row>
    <row r="24" spans="3:11" x14ac:dyDescent="0.2">
      <c r="C24" s="61" t="str">
        <f t="shared" si="0"/>
        <v/>
      </c>
      <c r="D24" s="61" t="str">
        <f t="shared" si="1"/>
        <v/>
      </c>
      <c r="E24" s="59"/>
      <c r="F24" s="59" t="str">
        <f>IF(E24="", "", VLOOKUP(E24, 'Team List'!$D:$E, 2, FALSE))</f>
        <v/>
      </c>
      <c r="G24" s="59" t="str">
        <f>IF(E24="", "", VLOOKUP(E24, 'Team List'!$D:$F, 3, FALSE))</f>
        <v/>
      </c>
      <c r="H24" s="60"/>
      <c r="I24" s="63" t="str">
        <f t="shared" si="2"/>
        <v/>
      </c>
      <c r="J24" s="63" t="str">
        <f t="shared" si="3"/>
        <v/>
      </c>
      <c r="K24" s="15" t="str">
        <f t="shared" si="4"/>
        <v/>
      </c>
    </row>
    <row r="25" spans="3:11" x14ac:dyDescent="0.2">
      <c r="C25" s="61" t="str">
        <f t="shared" si="0"/>
        <v/>
      </c>
      <c r="D25" s="61" t="str">
        <f t="shared" si="1"/>
        <v/>
      </c>
      <c r="E25" s="59"/>
      <c r="F25" s="59" t="str">
        <f>IF(E25="", "", VLOOKUP(E25, 'Team List'!$D:$E, 2, FALSE))</f>
        <v/>
      </c>
      <c r="G25" s="59" t="str">
        <f>IF(E25="", "", VLOOKUP(E25, 'Team List'!$D:$F, 3, FALSE))</f>
        <v/>
      </c>
      <c r="H25" s="60"/>
      <c r="I25" s="63" t="str">
        <f t="shared" si="2"/>
        <v/>
      </c>
      <c r="J25" s="63" t="str">
        <f t="shared" si="3"/>
        <v/>
      </c>
      <c r="K25" s="15" t="str">
        <f t="shared" si="4"/>
        <v/>
      </c>
    </row>
    <row r="26" spans="3:11" x14ac:dyDescent="0.2">
      <c r="C26" s="61" t="str">
        <f t="shared" si="0"/>
        <v/>
      </c>
      <c r="D26" s="61" t="str">
        <f t="shared" si="1"/>
        <v/>
      </c>
      <c r="E26" s="59"/>
      <c r="F26" s="59" t="str">
        <f>IF(E26="", "", VLOOKUP(E26, 'Team List'!$D:$E, 2, FALSE))</f>
        <v/>
      </c>
      <c r="G26" s="59" t="str">
        <f>IF(E26="", "", VLOOKUP(E26, 'Team List'!$D:$F, 3, FALSE))</f>
        <v/>
      </c>
      <c r="H26" s="60"/>
      <c r="I26" s="63" t="str">
        <f t="shared" si="2"/>
        <v/>
      </c>
      <c r="J26" s="63" t="str">
        <f t="shared" si="3"/>
        <v/>
      </c>
      <c r="K26" s="15" t="str">
        <f t="shared" si="4"/>
        <v/>
      </c>
    </row>
    <row r="27" spans="3:11" x14ac:dyDescent="0.2">
      <c r="C27" s="61" t="str">
        <f t="shared" si="0"/>
        <v/>
      </c>
      <c r="D27" s="61" t="str">
        <f t="shared" si="1"/>
        <v/>
      </c>
      <c r="E27" s="59"/>
      <c r="F27" s="59" t="str">
        <f>IF(E27="", "", VLOOKUP(E27, 'Team List'!$D:$E, 2, FALSE))</f>
        <v/>
      </c>
      <c r="G27" s="59" t="str">
        <f>IF(E27="", "", VLOOKUP(E27, 'Team List'!$D:$F, 3, FALSE))</f>
        <v/>
      </c>
      <c r="H27" s="60"/>
      <c r="I27" s="63" t="str">
        <f t="shared" si="2"/>
        <v/>
      </c>
      <c r="J27" s="63" t="str">
        <f t="shared" si="3"/>
        <v/>
      </c>
      <c r="K27" s="15" t="str">
        <f t="shared" si="4"/>
        <v/>
      </c>
    </row>
    <row r="28" spans="3:11" x14ac:dyDescent="0.2">
      <c r="C28" s="61" t="str">
        <f t="shared" si="0"/>
        <v/>
      </c>
      <c r="D28" s="61" t="str">
        <f t="shared" si="1"/>
        <v/>
      </c>
      <c r="E28" s="59"/>
      <c r="F28" s="59" t="str">
        <f>IF(E28="", "", VLOOKUP(E28, 'Team List'!$D:$E, 2, FALSE))</f>
        <v/>
      </c>
      <c r="G28" s="59" t="str">
        <f>IF(E28="", "", VLOOKUP(E28, 'Team List'!$D:$F, 3, FALSE))</f>
        <v/>
      </c>
      <c r="H28" s="60"/>
      <c r="I28" s="63" t="str">
        <f t="shared" si="2"/>
        <v/>
      </c>
      <c r="J28" s="63" t="str">
        <f t="shared" si="3"/>
        <v/>
      </c>
      <c r="K28" s="15" t="str">
        <f t="shared" si="4"/>
        <v/>
      </c>
    </row>
    <row r="29" spans="3:11" x14ac:dyDescent="0.2">
      <c r="C29" s="61" t="str">
        <f t="shared" si="0"/>
        <v/>
      </c>
      <c r="D29" s="61" t="str">
        <f t="shared" si="1"/>
        <v/>
      </c>
      <c r="E29" s="59"/>
      <c r="F29" s="59" t="str">
        <f>IF(E29="", "", VLOOKUP(E29, 'Team List'!$D:$E, 2, FALSE))</f>
        <v/>
      </c>
      <c r="G29" s="59" t="str">
        <f>IF(E29="", "", VLOOKUP(E29, 'Team List'!$D:$F, 3, FALSE))</f>
        <v/>
      </c>
      <c r="H29" s="60"/>
      <c r="I29" s="63" t="str">
        <f t="shared" si="2"/>
        <v/>
      </c>
      <c r="J29" s="63" t="str">
        <f t="shared" si="3"/>
        <v/>
      </c>
      <c r="K29" s="15" t="str">
        <f t="shared" si="4"/>
        <v/>
      </c>
    </row>
    <row r="30" spans="3:11" x14ac:dyDescent="0.2">
      <c r="C30" s="61" t="str">
        <f t="shared" si="0"/>
        <v/>
      </c>
      <c r="D30" s="61" t="str">
        <f t="shared" si="1"/>
        <v/>
      </c>
      <c r="E30" s="59"/>
      <c r="F30" s="59" t="str">
        <f>IF(E30="", "", VLOOKUP(E30, 'Team List'!$D:$E, 2, FALSE))</f>
        <v/>
      </c>
      <c r="G30" s="59" t="str">
        <f>IF(E30="", "", VLOOKUP(E30, 'Team List'!$D:$F, 3, FALSE))</f>
        <v/>
      </c>
      <c r="H30" s="60"/>
      <c r="I30" s="63" t="str">
        <f t="shared" si="2"/>
        <v/>
      </c>
      <c r="J30" s="63" t="str">
        <f t="shared" si="3"/>
        <v/>
      </c>
      <c r="K30" s="15" t="str">
        <f t="shared" si="4"/>
        <v/>
      </c>
    </row>
    <row r="31" spans="3:11" x14ac:dyDescent="0.2">
      <c r="C31" s="61" t="str">
        <f t="shared" si="0"/>
        <v/>
      </c>
      <c r="D31" s="61" t="str">
        <f t="shared" si="1"/>
        <v/>
      </c>
      <c r="E31" s="59"/>
      <c r="F31" s="59" t="str">
        <f>IF(E31="", "", VLOOKUP(E31, 'Team List'!$D:$E, 2, FALSE))</f>
        <v/>
      </c>
      <c r="G31" s="59" t="str">
        <f>IF(E31="", "", VLOOKUP(E31, 'Team List'!$D:$F, 3, FALSE))</f>
        <v/>
      </c>
      <c r="H31" s="60"/>
      <c r="I31" s="63" t="str">
        <f t="shared" si="2"/>
        <v/>
      </c>
      <c r="J31" s="63" t="str">
        <f t="shared" si="3"/>
        <v/>
      </c>
      <c r="K31" s="15" t="str">
        <f t="shared" si="4"/>
        <v/>
      </c>
    </row>
    <row r="32" spans="3:11" x14ac:dyDescent="0.2">
      <c r="C32" s="61" t="str">
        <f t="shared" si="0"/>
        <v/>
      </c>
      <c r="D32" s="61" t="str">
        <f t="shared" si="1"/>
        <v/>
      </c>
      <c r="E32" s="59"/>
      <c r="F32" s="59" t="str">
        <f>IF(E32="", "", VLOOKUP(E32, 'Team List'!$D:$E, 2, FALSE))</f>
        <v/>
      </c>
      <c r="G32" s="59" t="str">
        <f>IF(E32="", "", VLOOKUP(E32, 'Team List'!$D:$F, 3, FALSE))</f>
        <v/>
      </c>
      <c r="H32" s="60"/>
      <c r="I32" s="63" t="str">
        <f t="shared" si="2"/>
        <v/>
      </c>
      <c r="J32" s="63" t="str">
        <f t="shared" si="3"/>
        <v/>
      </c>
      <c r="K32" s="15" t="str">
        <f t="shared" si="4"/>
        <v/>
      </c>
    </row>
    <row r="33" spans="3:11" x14ac:dyDescent="0.2">
      <c r="C33" s="61" t="str">
        <f t="shared" si="0"/>
        <v/>
      </c>
      <c r="D33" s="61" t="str">
        <f t="shared" si="1"/>
        <v/>
      </c>
      <c r="E33" s="59"/>
      <c r="F33" s="59" t="str">
        <f>IF(E33="", "", VLOOKUP(E33, 'Team List'!$D:$E, 2, FALSE))</f>
        <v/>
      </c>
      <c r="G33" s="59" t="str">
        <f>IF(E33="", "", VLOOKUP(E33, 'Team List'!$D:$F, 3, FALSE))</f>
        <v/>
      </c>
      <c r="H33" s="60"/>
      <c r="I33" s="63" t="str">
        <f t="shared" si="2"/>
        <v/>
      </c>
      <c r="J33" s="63" t="str">
        <f t="shared" si="3"/>
        <v/>
      </c>
      <c r="K33" s="15" t="str">
        <f t="shared" si="4"/>
        <v/>
      </c>
    </row>
    <row r="34" spans="3:11" x14ac:dyDescent="0.2">
      <c r="C34" s="61" t="str">
        <f t="shared" si="0"/>
        <v/>
      </c>
      <c r="D34" s="61" t="str">
        <f t="shared" si="1"/>
        <v/>
      </c>
      <c r="E34" s="59"/>
      <c r="F34" s="59" t="str">
        <f>IF(E34="", "", VLOOKUP(E34, 'Team List'!$D:$E, 2, FALSE))</f>
        <v/>
      </c>
      <c r="G34" s="59" t="str">
        <f>IF(E34="", "", VLOOKUP(E34, 'Team List'!$D:$F, 3, FALSE))</f>
        <v/>
      </c>
      <c r="H34" s="60"/>
      <c r="I34" s="63" t="str">
        <f t="shared" si="2"/>
        <v/>
      </c>
      <c r="J34" s="63" t="str">
        <f t="shared" si="3"/>
        <v/>
      </c>
      <c r="K34" s="15" t="str">
        <f t="shared" si="4"/>
        <v/>
      </c>
    </row>
    <row r="35" spans="3:11" x14ac:dyDescent="0.2">
      <c r="C35" s="61" t="str">
        <f t="shared" si="0"/>
        <v/>
      </c>
      <c r="D35" s="61" t="str">
        <f t="shared" si="1"/>
        <v/>
      </c>
      <c r="E35" s="59"/>
      <c r="F35" s="59" t="str">
        <f>IF(E35="", "", VLOOKUP(E35, 'Team List'!$D:$E, 2, FALSE))</f>
        <v/>
      </c>
      <c r="G35" s="59" t="str">
        <f>IF(E35="", "", VLOOKUP(E35, 'Team List'!$D:$F, 3, FALSE))</f>
        <v/>
      </c>
      <c r="H35" s="60"/>
      <c r="I35" s="63" t="str">
        <f t="shared" si="2"/>
        <v/>
      </c>
      <c r="J35" s="63" t="str">
        <f t="shared" si="3"/>
        <v/>
      </c>
      <c r="K35" s="15" t="str">
        <f t="shared" si="4"/>
        <v/>
      </c>
    </row>
    <row r="36" spans="3:11" x14ac:dyDescent="0.2">
      <c r="C36" s="61" t="str">
        <f t="shared" si="0"/>
        <v/>
      </c>
      <c r="D36" s="61" t="str">
        <f t="shared" si="1"/>
        <v/>
      </c>
      <c r="E36" s="59"/>
      <c r="F36" s="59" t="str">
        <f>IF(E36="", "", VLOOKUP(E36, 'Team List'!$D:$E, 2, FALSE))</f>
        <v/>
      </c>
      <c r="G36" s="59" t="str">
        <f>IF(E36="", "", VLOOKUP(E36, 'Team List'!$D:$F, 3, FALSE))</f>
        <v/>
      </c>
      <c r="H36" s="60"/>
      <c r="I36" s="63" t="str">
        <f t="shared" si="2"/>
        <v/>
      </c>
      <c r="J36" s="63" t="str">
        <f t="shared" si="3"/>
        <v/>
      </c>
      <c r="K36" s="15" t="str">
        <f t="shared" si="4"/>
        <v/>
      </c>
    </row>
    <row r="37" spans="3:11" x14ac:dyDescent="0.2">
      <c r="C37" s="61" t="str">
        <f t="shared" si="0"/>
        <v/>
      </c>
      <c r="D37" s="61" t="str">
        <f t="shared" si="1"/>
        <v/>
      </c>
      <c r="E37" s="59"/>
      <c r="F37" s="59" t="str">
        <f>IF(E37="", "", VLOOKUP(E37, 'Team List'!$D:$E, 2, FALSE))</f>
        <v/>
      </c>
      <c r="G37" s="59" t="str">
        <f>IF(E37="", "", VLOOKUP(E37, 'Team List'!$D:$F, 3, FALSE))</f>
        <v/>
      </c>
      <c r="H37" s="60"/>
      <c r="I37" s="63" t="str">
        <f t="shared" si="2"/>
        <v/>
      </c>
      <c r="J37" s="63" t="str">
        <f t="shared" si="3"/>
        <v/>
      </c>
      <c r="K37" s="15" t="str">
        <f t="shared" si="4"/>
        <v/>
      </c>
    </row>
    <row r="38" spans="3:11" x14ac:dyDescent="0.2">
      <c r="C38" s="61" t="str">
        <f t="shared" si="0"/>
        <v/>
      </c>
      <c r="D38" s="61" t="str">
        <f t="shared" si="1"/>
        <v/>
      </c>
      <c r="E38" s="59"/>
      <c r="F38" s="59" t="str">
        <f>IF(E38="", "", VLOOKUP(E38, 'Team List'!$D:$E, 2, FALSE))</f>
        <v/>
      </c>
      <c r="G38" s="59" t="str">
        <f>IF(E38="", "", VLOOKUP(E38, 'Team List'!$D:$F, 3, FALSE))</f>
        <v/>
      </c>
      <c r="H38" s="60"/>
      <c r="I38" s="63" t="str">
        <f t="shared" si="2"/>
        <v/>
      </c>
      <c r="J38" s="63" t="str">
        <f t="shared" si="3"/>
        <v/>
      </c>
      <c r="K38" s="15" t="str">
        <f t="shared" si="4"/>
        <v/>
      </c>
    </row>
    <row r="39" spans="3:11" x14ac:dyDescent="0.2">
      <c r="C39" s="61" t="str">
        <f t="shared" si="0"/>
        <v/>
      </c>
      <c r="D39" s="61" t="str">
        <f t="shared" si="1"/>
        <v/>
      </c>
      <c r="E39" s="59"/>
      <c r="F39" s="59" t="str">
        <f>IF(E39="", "", VLOOKUP(E39, 'Team List'!$D:$E, 2, FALSE))</f>
        <v/>
      </c>
      <c r="G39" s="59" t="str">
        <f>IF(E39="", "", VLOOKUP(E39, 'Team List'!$D:$F, 3, FALSE))</f>
        <v/>
      </c>
      <c r="H39" s="60"/>
      <c r="I39" s="63" t="str">
        <f t="shared" si="2"/>
        <v/>
      </c>
      <c r="J39" s="63" t="str">
        <f t="shared" si="3"/>
        <v/>
      </c>
      <c r="K39" s="15" t="str">
        <f t="shared" si="4"/>
        <v/>
      </c>
    </row>
    <row r="40" spans="3:11" x14ac:dyDescent="0.2">
      <c r="C40" s="61" t="str">
        <f t="shared" si="0"/>
        <v/>
      </c>
      <c r="D40" s="61" t="str">
        <f t="shared" si="1"/>
        <v/>
      </c>
      <c r="E40" s="59"/>
      <c r="F40" s="59" t="str">
        <f>IF(E40="", "", VLOOKUP(E40, 'Team List'!$D:$E, 2, FALSE))</f>
        <v/>
      </c>
      <c r="G40" s="59" t="str">
        <f>IF(E40="", "", VLOOKUP(E40, 'Team List'!$D:$F, 3, FALSE))</f>
        <v/>
      </c>
      <c r="H40" s="60"/>
      <c r="I40" s="63" t="str">
        <f t="shared" si="2"/>
        <v/>
      </c>
      <c r="J40" s="63" t="str">
        <f t="shared" si="3"/>
        <v/>
      </c>
      <c r="K40" s="15" t="str">
        <f t="shared" si="4"/>
        <v/>
      </c>
    </row>
    <row r="41" spans="3:11" x14ac:dyDescent="0.2">
      <c r="C41" s="61" t="str">
        <f t="shared" si="0"/>
        <v/>
      </c>
      <c r="D41" s="61" t="str">
        <f t="shared" si="1"/>
        <v/>
      </c>
      <c r="E41" s="59"/>
      <c r="F41" s="59" t="str">
        <f>IF(E41="", "", VLOOKUP(E41, 'Team List'!$D:$E, 2, FALSE))</f>
        <v/>
      </c>
      <c r="G41" s="59" t="str">
        <f>IF(E41="", "", VLOOKUP(E41, 'Team List'!$D:$F, 3, FALSE))</f>
        <v/>
      </c>
      <c r="H41" s="60"/>
      <c r="I41" s="63" t="str">
        <f t="shared" si="2"/>
        <v/>
      </c>
      <c r="J41" s="63" t="str">
        <f t="shared" si="3"/>
        <v/>
      </c>
      <c r="K41" s="15" t="str">
        <f t="shared" si="4"/>
        <v/>
      </c>
    </row>
    <row r="42" spans="3:11" x14ac:dyDescent="0.2">
      <c r="C42" s="61" t="str">
        <f t="shared" si="0"/>
        <v/>
      </c>
      <c r="D42" s="61" t="str">
        <f t="shared" si="1"/>
        <v/>
      </c>
      <c r="E42" s="59"/>
      <c r="F42" s="59" t="str">
        <f>IF(E42="", "", VLOOKUP(E42, 'Team List'!$D:$E, 2, FALSE))</f>
        <v/>
      </c>
      <c r="G42" s="59" t="str">
        <f>IF(E42="", "", VLOOKUP(E42, 'Team List'!$D:$F, 3, FALSE))</f>
        <v/>
      </c>
      <c r="H42" s="60"/>
      <c r="I42" s="63" t="str">
        <f t="shared" si="2"/>
        <v/>
      </c>
      <c r="J42" s="63" t="str">
        <f t="shared" si="3"/>
        <v/>
      </c>
      <c r="K42" s="15" t="str">
        <f t="shared" si="4"/>
        <v/>
      </c>
    </row>
    <row r="43" spans="3:11" x14ac:dyDescent="0.2">
      <c r="C43" s="61" t="str">
        <f t="shared" si="0"/>
        <v/>
      </c>
      <c r="D43" s="61" t="str">
        <f t="shared" si="1"/>
        <v/>
      </c>
      <c r="E43" s="59"/>
      <c r="F43" s="59" t="str">
        <f>IF(E43="", "", VLOOKUP(E43, 'Team List'!$D:$E, 2, FALSE))</f>
        <v/>
      </c>
      <c r="G43" s="59" t="str">
        <f>IF(E43="", "", VLOOKUP(E43, 'Team List'!$D:$F, 3, FALSE))</f>
        <v/>
      </c>
      <c r="H43" s="60"/>
      <c r="I43" s="63" t="str">
        <f t="shared" si="2"/>
        <v/>
      </c>
      <c r="J43" s="63" t="str">
        <f t="shared" si="3"/>
        <v/>
      </c>
      <c r="K43" s="15" t="str">
        <f t="shared" si="4"/>
        <v/>
      </c>
    </row>
    <row r="44" spans="3:11" x14ac:dyDescent="0.2">
      <c r="C44" s="61" t="str">
        <f t="shared" si="0"/>
        <v/>
      </c>
      <c r="D44" s="61" t="str">
        <f t="shared" si="1"/>
        <v/>
      </c>
      <c r="E44" s="59"/>
      <c r="F44" s="59" t="str">
        <f>IF(E44="", "", VLOOKUP(E44, 'Team List'!$D:$E, 2, FALSE))</f>
        <v/>
      </c>
      <c r="G44" s="59" t="str">
        <f>IF(E44="", "", VLOOKUP(E44, 'Team List'!$D:$F, 3, FALSE))</f>
        <v/>
      </c>
      <c r="H44" s="60"/>
      <c r="I44" s="63" t="str">
        <f t="shared" si="2"/>
        <v/>
      </c>
      <c r="J44" s="63" t="str">
        <f t="shared" si="3"/>
        <v/>
      </c>
      <c r="K44" s="15" t="str">
        <f t="shared" si="4"/>
        <v/>
      </c>
    </row>
    <row r="45" spans="3:11" x14ac:dyDescent="0.2">
      <c r="C45" s="61" t="str">
        <f t="shared" si="0"/>
        <v/>
      </c>
      <c r="D45" s="61" t="str">
        <f t="shared" si="1"/>
        <v/>
      </c>
      <c r="E45" s="59"/>
      <c r="F45" s="59" t="str">
        <f>IF(E45="", "", VLOOKUP(E45, 'Team List'!$D:$E, 2, FALSE))</f>
        <v/>
      </c>
      <c r="G45" s="59" t="str">
        <f>IF(E45="", "", VLOOKUP(E45, 'Team List'!$D:$F, 3, FALSE))</f>
        <v/>
      </c>
      <c r="H45" s="60"/>
      <c r="I45" s="63" t="str">
        <f t="shared" si="2"/>
        <v/>
      </c>
      <c r="J45" s="63" t="str">
        <f t="shared" si="3"/>
        <v/>
      </c>
      <c r="K45" s="15" t="str">
        <f t="shared" si="4"/>
        <v/>
      </c>
    </row>
    <row r="46" spans="3:11" x14ac:dyDescent="0.2">
      <c r="C46" s="61" t="str">
        <f t="shared" si="0"/>
        <v/>
      </c>
      <c r="D46" s="61" t="str">
        <f t="shared" si="1"/>
        <v/>
      </c>
      <c r="E46" s="59"/>
      <c r="F46" s="59" t="str">
        <f>IF(E46="", "", VLOOKUP(E46, 'Team List'!$D:$E, 2, FALSE))</f>
        <v/>
      </c>
      <c r="G46" s="59" t="str">
        <f>IF(E46="", "", VLOOKUP(E46, 'Team List'!$D:$F, 3, FALSE))</f>
        <v/>
      </c>
      <c r="H46" s="60"/>
      <c r="I46" s="63" t="str">
        <f t="shared" si="2"/>
        <v/>
      </c>
      <c r="J46" s="63" t="str">
        <f t="shared" si="3"/>
        <v/>
      </c>
      <c r="K46" s="15" t="str">
        <f t="shared" si="4"/>
        <v/>
      </c>
    </row>
    <row r="47" spans="3:11" x14ac:dyDescent="0.2">
      <c r="C47" s="61" t="str">
        <f t="shared" si="0"/>
        <v/>
      </c>
      <c r="D47" s="61" t="str">
        <f t="shared" si="1"/>
        <v/>
      </c>
      <c r="E47" s="59"/>
      <c r="F47" s="59" t="str">
        <f>IF(E47="", "", VLOOKUP(E47, 'Team List'!$D:$E, 2, FALSE))</f>
        <v/>
      </c>
      <c r="G47" s="59" t="str">
        <f>IF(E47="", "", VLOOKUP(E47, 'Team List'!$D:$F, 3, FALSE))</f>
        <v/>
      </c>
      <c r="H47" s="60"/>
      <c r="I47" s="63" t="str">
        <f t="shared" si="2"/>
        <v/>
      </c>
      <c r="J47" s="63" t="str">
        <f t="shared" si="3"/>
        <v/>
      </c>
      <c r="K47" s="15" t="str">
        <f t="shared" si="4"/>
        <v/>
      </c>
    </row>
    <row r="48" spans="3:11" x14ac:dyDescent="0.2">
      <c r="C48" s="61" t="str">
        <f t="shared" si="0"/>
        <v/>
      </c>
      <c r="D48" s="61" t="str">
        <f t="shared" si="1"/>
        <v/>
      </c>
      <c r="E48" s="59"/>
      <c r="F48" s="59" t="str">
        <f>IF(E48="", "", VLOOKUP(E48, 'Team List'!$D:$E, 2, FALSE))</f>
        <v/>
      </c>
      <c r="G48" s="59" t="str">
        <f>IF(E48="", "", VLOOKUP(E48, 'Team List'!$D:$F, 3, FALSE))</f>
        <v/>
      </c>
      <c r="H48" s="60"/>
      <c r="I48" s="63" t="str">
        <f t="shared" si="2"/>
        <v/>
      </c>
      <c r="J48" s="63" t="str">
        <f t="shared" si="3"/>
        <v/>
      </c>
      <c r="K48" s="15" t="str">
        <f t="shared" si="4"/>
        <v/>
      </c>
    </row>
    <row r="49" spans="3:12" x14ac:dyDescent="0.2">
      <c r="C49" s="61" t="str">
        <f t="shared" si="0"/>
        <v/>
      </c>
      <c r="D49" s="61" t="str">
        <f t="shared" si="1"/>
        <v/>
      </c>
      <c r="E49" s="59"/>
      <c r="F49" s="59" t="str">
        <f>IF(E49="", "", VLOOKUP(E49, 'Team List'!$D:$E, 2, FALSE))</f>
        <v/>
      </c>
      <c r="G49" s="59" t="str">
        <f>IF(E49="", "", VLOOKUP(E49, 'Team List'!$D:$F, 3, FALSE))</f>
        <v/>
      </c>
      <c r="H49" s="60"/>
      <c r="I49" s="63" t="str">
        <f t="shared" si="2"/>
        <v/>
      </c>
      <c r="J49" s="63" t="str">
        <f t="shared" si="3"/>
        <v/>
      </c>
      <c r="K49" s="15" t="str">
        <f t="shared" si="4"/>
        <v/>
      </c>
    </row>
    <row r="50" spans="3:12" ht="14.25" x14ac:dyDescent="0.2">
      <c r="C50" s="3"/>
      <c r="D50" s="3"/>
      <c r="E50" s="3"/>
      <c r="F50" s="3"/>
      <c r="G50" s="3"/>
      <c r="H50" s="30"/>
      <c r="I50" s="30"/>
      <c r="J50" s="30"/>
      <c r="K50" s="16"/>
      <c r="L50" s="3"/>
    </row>
    <row r="51" spans="3:12" ht="14.25" x14ac:dyDescent="0.2">
      <c r="C51" s="119" t="s">
        <v>5</v>
      </c>
      <c r="D51" s="119"/>
      <c r="E51" s="119"/>
      <c r="F51" s="119"/>
      <c r="G51" s="119"/>
      <c r="H51" s="119"/>
      <c r="I51" s="119"/>
      <c r="J51" s="119"/>
      <c r="K51" s="119"/>
      <c r="L51" s="3"/>
    </row>
    <row r="52" spans="3:12" ht="14.25" x14ac:dyDescent="0.2">
      <c r="C52" s="3"/>
      <c r="D52" s="3"/>
      <c r="E52" s="3"/>
      <c r="F52" s="3"/>
      <c r="G52" s="3"/>
      <c r="H52" s="31"/>
      <c r="I52" s="31"/>
      <c r="J52" s="31"/>
      <c r="K52" s="16"/>
      <c r="L52" s="3"/>
    </row>
    <row r="53" spans="3:12" ht="14.25" x14ac:dyDescent="0.2">
      <c r="C53" s="3"/>
      <c r="D53" s="3"/>
      <c r="E53" s="3"/>
      <c r="F53" s="3"/>
      <c r="G53" s="3"/>
      <c r="H53" s="32"/>
      <c r="I53" s="32"/>
      <c r="J53" s="32"/>
      <c r="K53" s="16"/>
      <c r="L53" s="3"/>
    </row>
    <row r="54" spans="3:12" ht="14.25" x14ac:dyDescent="0.2">
      <c r="C54" s="2"/>
      <c r="D54" s="2"/>
      <c r="E54" s="2"/>
      <c r="F54" s="2"/>
      <c r="G54" s="2"/>
      <c r="H54" s="31"/>
      <c r="I54" s="31"/>
      <c r="J54" s="31"/>
      <c r="K54" s="16"/>
      <c r="L54" s="3"/>
    </row>
    <row r="55" spans="3:12" ht="14.25" x14ac:dyDescent="0.2">
      <c r="C55" s="2"/>
      <c r="D55" s="2"/>
      <c r="E55" s="2"/>
      <c r="F55" s="2"/>
      <c r="G55" s="2"/>
      <c r="H55" s="32"/>
      <c r="I55" s="32"/>
      <c r="J55" s="32"/>
      <c r="K55" s="16"/>
      <c r="L55" s="3"/>
    </row>
    <row r="56" spans="3:12" ht="14.25" x14ac:dyDescent="0.2">
      <c r="C56" s="3"/>
      <c r="D56" s="3"/>
      <c r="E56" s="3"/>
      <c r="F56" s="3"/>
      <c r="G56" s="3"/>
      <c r="H56" s="31"/>
      <c r="I56" s="31"/>
      <c r="J56" s="31"/>
      <c r="K56" s="16"/>
      <c r="L56" s="3"/>
    </row>
    <row r="57" spans="3:12" ht="14.25" x14ac:dyDescent="0.2">
      <c r="C57" s="3"/>
      <c r="D57" s="3"/>
      <c r="E57" s="3"/>
      <c r="F57" s="3"/>
      <c r="G57" s="3"/>
      <c r="H57" s="32"/>
      <c r="I57" s="32"/>
      <c r="J57" s="32"/>
      <c r="K57" s="16"/>
      <c r="L57" s="3"/>
    </row>
    <row r="58" spans="3:12" ht="14.25" x14ac:dyDescent="0.2">
      <c r="L58" s="3"/>
    </row>
    <row r="59" spans="3:12" ht="14.25" x14ac:dyDescent="0.2">
      <c r="C59" s="3"/>
      <c r="D59" s="3"/>
      <c r="E59" s="3"/>
      <c r="F59" s="3"/>
      <c r="G59" s="3"/>
      <c r="H59" s="30"/>
      <c r="I59" s="30"/>
      <c r="J59" s="30"/>
      <c r="K59" s="16"/>
      <c r="L59" s="3"/>
    </row>
    <row r="60" spans="3:12" x14ac:dyDescent="0.2">
      <c r="C60" s="2"/>
      <c r="D60" s="2"/>
      <c r="E60" s="2"/>
      <c r="F60" s="2"/>
      <c r="G60" s="2"/>
      <c r="H60" s="31"/>
      <c r="I60" s="31"/>
      <c r="J60" s="31"/>
      <c r="K60" s="9"/>
    </row>
    <row r="64" spans="3:12" x14ac:dyDescent="0.2">
      <c r="H64"/>
      <c r="I64"/>
      <c r="J64"/>
      <c r="K64"/>
    </row>
    <row r="65" spans="8:11" x14ac:dyDescent="0.2">
      <c r="H65"/>
      <c r="I65"/>
      <c r="J65"/>
      <c r="K65"/>
    </row>
    <row r="66" spans="8:11" x14ac:dyDescent="0.2">
      <c r="H66"/>
      <c r="I66"/>
      <c r="J66"/>
      <c r="K66"/>
    </row>
    <row r="67" spans="8:11" x14ac:dyDescent="0.2">
      <c r="H67"/>
      <c r="I67"/>
      <c r="J67"/>
      <c r="K67"/>
    </row>
    <row r="68" spans="8:11" x14ac:dyDescent="0.2">
      <c r="H68"/>
      <c r="I68"/>
      <c r="J68"/>
      <c r="K68"/>
    </row>
    <row r="69" spans="8:11" x14ac:dyDescent="0.2">
      <c r="H69"/>
      <c r="I69"/>
      <c r="J69"/>
      <c r="K69"/>
    </row>
  </sheetData>
  <protectedRanges>
    <protectedRange sqref="H5:J5" name="Sort_2"/>
    <protectedRange sqref="E1:E199" name="Number_2"/>
    <protectedRange sqref="H1:J199" name="Time_2"/>
  </protectedRanges>
  <autoFilter ref="C5:K49">
    <sortState ref="C6:K49">
      <sortCondition ref="H5:H49"/>
    </sortState>
  </autoFilter>
  <mergeCells count="2">
    <mergeCell ref="C51:K51"/>
    <mergeCell ref="C2:K3"/>
  </mergeCells>
  <conditionalFormatting sqref="E6:E48">
    <cfRule type="containsText" dxfId="17" priority="1" operator="containsText" text="Individual">
      <formula>NOT(ISERROR(SEARCH("Individual",E6)))</formula>
    </cfRule>
    <cfRule type="cellIs" dxfId="16" priority="2" operator="equal">
      <formula>"Individual"</formula>
    </cfRule>
  </conditionalFormatting>
  <pageMargins left="0.75" right="0.75" top="1" bottom="1" header="0.5" footer="0.5"/>
  <pageSetup orientation="portrait" r:id="rId1"/>
  <headerFooter alignWithMargins="0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69"/>
  <sheetViews>
    <sheetView topLeftCell="A4" zoomScale="110" zoomScaleNormal="110" workbookViewId="0">
      <selection activeCell="C4" sqref="C4"/>
    </sheetView>
  </sheetViews>
  <sheetFormatPr defaultRowHeight="12.75" x14ac:dyDescent="0.2"/>
  <cols>
    <col min="2" max="2" width="3.28515625" customWidth="1"/>
    <col min="4" max="4" width="9.140625" hidden="1" customWidth="1"/>
    <col min="6" max="7" width="25.42578125" customWidth="1"/>
    <col min="8" max="8" width="12" style="27" customWidth="1"/>
    <col min="9" max="10" width="12" style="27" hidden="1" customWidth="1"/>
    <col min="11" max="11" width="9.140625" style="7"/>
  </cols>
  <sheetData>
    <row r="2" spans="3:11" ht="12.75" customHeight="1" x14ac:dyDescent="0.2">
      <c r="C2" s="120" t="s">
        <v>320</v>
      </c>
      <c r="D2" s="120"/>
      <c r="E2" s="120"/>
      <c r="F2" s="120"/>
      <c r="G2" s="120"/>
      <c r="H2" s="120"/>
      <c r="I2" s="120"/>
      <c r="J2" s="120"/>
      <c r="K2" s="120"/>
    </row>
    <row r="3" spans="3:11" ht="12.75" customHeight="1" x14ac:dyDescent="0.2">
      <c r="C3" s="120"/>
      <c r="D3" s="120"/>
      <c r="E3" s="120"/>
      <c r="F3" s="120"/>
      <c r="G3" s="120"/>
      <c r="H3" s="120"/>
      <c r="I3" s="120"/>
      <c r="J3" s="120"/>
      <c r="K3" s="120"/>
    </row>
    <row r="4" spans="3:11" ht="13.5" thickBot="1" x14ac:dyDescent="0.25"/>
    <row r="5" spans="3:11" x14ac:dyDescent="0.2">
      <c r="C5" s="4" t="s">
        <v>2</v>
      </c>
      <c r="D5" s="51" t="s">
        <v>2</v>
      </c>
      <c r="E5" s="5" t="s">
        <v>26</v>
      </c>
      <c r="F5" s="5" t="s">
        <v>0</v>
      </c>
      <c r="G5" s="5" t="s">
        <v>1</v>
      </c>
      <c r="H5" s="28" t="s">
        <v>205</v>
      </c>
      <c r="I5" s="62" t="s">
        <v>3</v>
      </c>
      <c r="J5" s="62" t="s">
        <v>3</v>
      </c>
      <c r="K5" s="6" t="s">
        <v>4</v>
      </c>
    </row>
    <row r="6" spans="3:11" x14ac:dyDescent="0.2">
      <c r="C6" s="61">
        <f t="shared" ref="C6:C49" si="0">IF(H6="","",IF(G6="FLORIDA CLUB SWIMMING","",RANK(I6,$I$6:$I$49,1)))</f>
        <v>1</v>
      </c>
      <c r="D6" s="61">
        <f t="shared" ref="D6:D49" si="1">IF(J6="","", RANK($J6,$J$6:$J$49,1))</f>
        <v>1</v>
      </c>
      <c r="E6" s="59">
        <v>334</v>
      </c>
      <c r="F6" s="59" t="str">
        <f>IF(E6="", "", VLOOKUP(E6, 'Team List'!$D:$E, 2, FALSE))</f>
        <v>Kacy Seynders</v>
      </c>
      <c r="G6" s="59" t="str">
        <f>IF(E6="", "", VLOOKUP(E6, 'Team List'!$D:$F, 3, FALSE))</f>
        <v>TRI-GATORS</v>
      </c>
      <c r="H6" s="83">
        <v>17</v>
      </c>
      <c r="I6" s="84">
        <f t="shared" ref="I6:I49" si="2">IF(G6="FLORIDA CLUB SWIMMING", "", IF(H6="", "", H6))</f>
        <v>17</v>
      </c>
      <c r="J6" s="84">
        <f t="shared" ref="J6:J49" si="3">IF($G6="FLORIDA CLUB SWIMMING", "", IF($G6="INDIVIDUAL", "", IF(H6="", "", H6)))</f>
        <v>17</v>
      </c>
      <c r="K6" s="15">
        <f t="shared" ref="K6:K49" si="4">IF(D6="","",IF(D6=1,6,IF(D6=2,4,IF(D6=3,3,IF(D6=4,2,IF(D6=5,1,""))))))</f>
        <v>6</v>
      </c>
    </row>
    <row r="7" spans="3:11" x14ac:dyDescent="0.2">
      <c r="C7" s="61">
        <f t="shared" si="0"/>
        <v>2</v>
      </c>
      <c r="D7" s="61">
        <f t="shared" si="1"/>
        <v>2</v>
      </c>
      <c r="E7" s="59">
        <v>320</v>
      </c>
      <c r="F7" s="59" t="str">
        <f>IF(E7="", "", VLOOKUP(E7, 'Team List'!$D:$E, 2, FALSE))</f>
        <v>Megan Harmon</v>
      </c>
      <c r="G7" s="59" t="str">
        <f>IF(E7="", "", VLOOKUP(E7, 'Team List'!$D:$F, 3, FALSE))</f>
        <v>KAPPA ALPHA THETA</v>
      </c>
      <c r="H7" s="83">
        <v>21</v>
      </c>
      <c r="I7" s="84">
        <f t="shared" si="2"/>
        <v>21</v>
      </c>
      <c r="J7" s="84">
        <f t="shared" si="3"/>
        <v>21</v>
      </c>
      <c r="K7" s="15">
        <f t="shared" si="4"/>
        <v>4</v>
      </c>
    </row>
    <row r="8" spans="3:11" x14ac:dyDescent="0.2">
      <c r="C8" s="61">
        <f t="shared" si="0"/>
        <v>3</v>
      </c>
      <c r="D8" s="61">
        <f t="shared" si="1"/>
        <v>3</v>
      </c>
      <c r="E8" s="59">
        <v>337</v>
      </c>
      <c r="F8" s="59" t="str">
        <f>IF(E8="", "", VLOOKUP(E8, 'Team List'!$D:$E, 2, FALSE))</f>
        <v>Diana Nelson</v>
      </c>
      <c r="G8" s="59" t="str">
        <f>IF(E8="", "", VLOOKUP(E8, 'Team List'!$D:$F, 3, FALSE))</f>
        <v>TRI-GATORS</v>
      </c>
      <c r="H8" s="83">
        <v>22</v>
      </c>
      <c r="I8" s="84">
        <f t="shared" si="2"/>
        <v>22</v>
      </c>
      <c r="J8" s="84">
        <f t="shared" si="3"/>
        <v>22</v>
      </c>
      <c r="K8" s="15">
        <f t="shared" si="4"/>
        <v>3</v>
      </c>
    </row>
    <row r="9" spans="3:11" x14ac:dyDescent="0.2">
      <c r="C9" s="61">
        <f t="shared" si="0"/>
        <v>4</v>
      </c>
      <c r="D9" s="61">
        <f t="shared" si="1"/>
        <v>4</v>
      </c>
      <c r="E9" s="59">
        <v>321</v>
      </c>
      <c r="F9" s="59" t="str">
        <f>IF(E9="", "", VLOOKUP(E9, 'Team List'!$D:$E, 2, FALSE))</f>
        <v>Olivia Gerth</v>
      </c>
      <c r="G9" s="59" t="str">
        <f>IF(E9="", "", VLOOKUP(E9, 'Team List'!$D:$F, 3, FALSE))</f>
        <v>KAPPA ALPHA THETA</v>
      </c>
      <c r="H9" s="83">
        <v>25</v>
      </c>
      <c r="I9" s="84">
        <f t="shared" si="2"/>
        <v>25</v>
      </c>
      <c r="J9" s="84">
        <f t="shared" si="3"/>
        <v>25</v>
      </c>
      <c r="K9" s="15">
        <f t="shared" si="4"/>
        <v>2</v>
      </c>
    </row>
    <row r="10" spans="3:11" x14ac:dyDescent="0.2">
      <c r="C10" s="61">
        <f t="shared" si="0"/>
        <v>5</v>
      </c>
      <c r="D10" s="61" t="str">
        <f t="shared" si="1"/>
        <v/>
      </c>
      <c r="E10" s="59">
        <v>505</v>
      </c>
      <c r="F10" s="59" t="str">
        <f>IF(E10="", "", VLOOKUP(E10, 'Team List'!$D:$E, 2, FALSE))</f>
        <v>Gabriella Samuels</v>
      </c>
      <c r="G10" s="59" t="str">
        <f>IF(E10="", "", VLOOKUP(E10, 'Team List'!$D:$F, 3, FALSE))</f>
        <v>INDIVIDUAL</v>
      </c>
      <c r="H10" s="83">
        <v>37</v>
      </c>
      <c r="I10" s="84">
        <f t="shared" si="2"/>
        <v>37</v>
      </c>
      <c r="J10" s="84" t="str">
        <f t="shared" si="3"/>
        <v/>
      </c>
      <c r="K10" s="15" t="str">
        <f t="shared" si="4"/>
        <v/>
      </c>
    </row>
    <row r="11" spans="3:11" x14ac:dyDescent="0.2">
      <c r="C11" s="61" t="str">
        <f t="shared" si="0"/>
        <v/>
      </c>
      <c r="D11" s="61" t="str">
        <f t="shared" si="1"/>
        <v/>
      </c>
      <c r="E11" s="59"/>
      <c r="F11" s="59" t="str">
        <f>IF(E11="", "", VLOOKUP(E11, 'Team List'!$D:$E, 2, FALSE))</f>
        <v/>
      </c>
      <c r="G11" s="59" t="str">
        <f>IF(E11="", "", VLOOKUP(E11, 'Team List'!$D:$F, 3, FALSE))</f>
        <v/>
      </c>
      <c r="H11" s="83"/>
      <c r="I11" s="84" t="str">
        <f t="shared" si="2"/>
        <v/>
      </c>
      <c r="J11" s="84" t="str">
        <f t="shared" si="3"/>
        <v/>
      </c>
      <c r="K11" s="15" t="str">
        <f t="shared" si="4"/>
        <v/>
      </c>
    </row>
    <row r="12" spans="3:11" x14ac:dyDescent="0.2">
      <c r="C12" s="61" t="str">
        <f t="shared" si="0"/>
        <v/>
      </c>
      <c r="D12" s="61" t="str">
        <f t="shared" si="1"/>
        <v/>
      </c>
      <c r="E12" s="59"/>
      <c r="F12" s="59" t="str">
        <f>IF(E12="", "", VLOOKUP(E12, 'Team List'!$D:$E, 2, FALSE))</f>
        <v/>
      </c>
      <c r="G12" s="59" t="str">
        <f>IF(E12="", "", VLOOKUP(E12, 'Team List'!$D:$F, 3, FALSE))</f>
        <v/>
      </c>
      <c r="H12" s="83"/>
      <c r="I12" s="84" t="str">
        <f t="shared" si="2"/>
        <v/>
      </c>
      <c r="J12" s="84" t="str">
        <f t="shared" si="3"/>
        <v/>
      </c>
      <c r="K12" s="15" t="str">
        <f t="shared" si="4"/>
        <v/>
      </c>
    </row>
    <row r="13" spans="3:11" x14ac:dyDescent="0.2">
      <c r="C13" s="61" t="str">
        <f t="shared" si="0"/>
        <v/>
      </c>
      <c r="D13" s="61" t="str">
        <f t="shared" si="1"/>
        <v/>
      </c>
      <c r="E13" s="59"/>
      <c r="F13" s="59" t="str">
        <f>IF(E13="", "", VLOOKUP(E13, 'Team List'!$D:$E, 2, FALSE))</f>
        <v/>
      </c>
      <c r="G13" s="59" t="str">
        <f>IF(E13="", "", VLOOKUP(E13, 'Team List'!$D:$F, 3, FALSE))</f>
        <v/>
      </c>
      <c r="H13" s="83"/>
      <c r="I13" s="84" t="str">
        <f t="shared" si="2"/>
        <v/>
      </c>
      <c r="J13" s="84" t="str">
        <f t="shared" si="3"/>
        <v/>
      </c>
      <c r="K13" s="15" t="str">
        <f t="shared" si="4"/>
        <v/>
      </c>
    </row>
    <row r="14" spans="3:11" x14ac:dyDescent="0.2">
      <c r="C14" s="61" t="str">
        <f t="shared" si="0"/>
        <v/>
      </c>
      <c r="D14" s="61" t="str">
        <f t="shared" si="1"/>
        <v/>
      </c>
      <c r="E14" s="59"/>
      <c r="F14" s="59" t="str">
        <f>IF(E14="", "", VLOOKUP(E14, 'Team List'!$D:$E, 2, FALSE))</f>
        <v/>
      </c>
      <c r="G14" s="59" t="str">
        <f>IF(E14="", "", VLOOKUP(E14, 'Team List'!$D:$F, 3, FALSE))</f>
        <v/>
      </c>
      <c r="H14" s="83"/>
      <c r="I14" s="84" t="str">
        <f t="shared" si="2"/>
        <v/>
      </c>
      <c r="J14" s="84" t="str">
        <f t="shared" si="3"/>
        <v/>
      </c>
      <c r="K14" s="15" t="str">
        <f t="shared" si="4"/>
        <v/>
      </c>
    </row>
    <row r="15" spans="3:11" x14ac:dyDescent="0.2">
      <c r="C15" s="61" t="str">
        <f t="shared" si="0"/>
        <v/>
      </c>
      <c r="D15" s="61" t="str">
        <f t="shared" si="1"/>
        <v/>
      </c>
      <c r="E15" s="59"/>
      <c r="F15" s="59" t="str">
        <f>IF(E15="", "", VLOOKUP(E15, 'Team List'!$D:$E, 2, FALSE))</f>
        <v/>
      </c>
      <c r="G15" s="59" t="str">
        <f>IF(E15="", "", VLOOKUP(E15, 'Team List'!$D:$F, 3, FALSE))</f>
        <v/>
      </c>
      <c r="H15" s="83"/>
      <c r="I15" s="84" t="str">
        <f t="shared" si="2"/>
        <v/>
      </c>
      <c r="J15" s="84" t="str">
        <f t="shared" si="3"/>
        <v/>
      </c>
      <c r="K15" s="15" t="str">
        <f t="shared" si="4"/>
        <v/>
      </c>
    </row>
    <row r="16" spans="3:11" x14ac:dyDescent="0.2">
      <c r="C16" s="61" t="str">
        <f t="shared" si="0"/>
        <v/>
      </c>
      <c r="D16" s="61" t="str">
        <f t="shared" si="1"/>
        <v/>
      </c>
      <c r="E16" s="59"/>
      <c r="F16" s="59" t="str">
        <f>IF(E16="", "", VLOOKUP(E16, 'Team List'!$D:$E, 2, FALSE))</f>
        <v/>
      </c>
      <c r="G16" s="59" t="str">
        <f>IF(E16="", "", VLOOKUP(E16, 'Team List'!$D:$F, 3, FALSE))</f>
        <v/>
      </c>
      <c r="H16" s="83"/>
      <c r="I16" s="84" t="str">
        <f t="shared" si="2"/>
        <v/>
      </c>
      <c r="J16" s="84" t="str">
        <f t="shared" si="3"/>
        <v/>
      </c>
      <c r="K16" s="15" t="str">
        <f t="shared" si="4"/>
        <v/>
      </c>
    </row>
    <row r="17" spans="3:11" x14ac:dyDescent="0.2">
      <c r="C17" s="61" t="str">
        <f t="shared" si="0"/>
        <v/>
      </c>
      <c r="D17" s="61" t="str">
        <f t="shared" si="1"/>
        <v/>
      </c>
      <c r="E17" s="59"/>
      <c r="F17" s="59" t="str">
        <f>IF(E17="", "", VLOOKUP(E17, 'Team List'!$D:$E, 2, FALSE))</f>
        <v/>
      </c>
      <c r="G17" s="59" t="str">
        <f>IF(E17="", "", VLOOKUP(E17, 'Team List'!$D:$F, 3, FALSE))</f>
        <v/>
      </c>
      <c r="H17" s="83"/>
      <c r="I17" s="84" t="str">
        <f t="shared" si="2"/>
        <v/>
      </c>
      <c r="J17" s="84" t="str">
        <f t="shared" si="3"/>
        <v/>
      </c>
      <c r="K17" s="15" t="str">
        <f t="shared" si="4"/>
        <v/>
      </c>
    </row>
    <row r="18" spans="3:11" x14ac:dyDescent="0.2">
      <c r="C18" s="61" t="str">
        <f t="shared" si="0"/>
        <v/>
      </c>
      <c r="D18" s="61" t="str">
        <f t="shared" si="1"/>
        <v/>
      </c>
      <c r="E18" s="59"/>
      <c r="F18" s="59" t="str">
        <f>IF(E18="", "", VLOOKUP(E18, 'Team List'!$D:$E, 2, FALSE))</f>
        <v/>
      </c>
      <c r="G18" s="59" t="str">
        <f>IF(E18="", "", VLOOKUP(E18, 'Team List'!$D:$F, 3, FALSE))</f>
        <v/>
      </c>
      <c r="H18" s="83"/>
      <c r="I18" s="84" t="str">
        <f t="shared" si="2"/>
        <v/>
      </c>
      <c r="J18" s="84" t="str">
        <f t="shared" si="3"/>
        <v/>
      </c>
      <c r="K18" s="15" t="str">
        <f t="shared" si="4"/>
        <v/>
      </c>
    </row>
    <row r="19" spans="3:11" x14ac:dyDescent="0.2">
      <c r="C19" s="61" t="str">
        <f t="shared" si="0"/>
        <v/>
      </c>
      <c r="D19" s="61" t="str">
        <f t="shared" si="1"/>
        <v/>
      </c>
      <c r="E19" s="59"/>
      <c r="F19" s="59" t="str">
        <f>IF(E19="", "", VLOOKUP(E19, 'Team List'!$D:$E, 2, FALSE))</f>
        <v/>
      </c>
      <c r="G19" s="59" t="str">
        <f>IF(E19="", "", VLOOKUP(E19, 'Team List'!$D:$F, 3, FALSE))</f>
        <v/>
      </c>
      <c r="H19" s="83"/>
      <c r="I19" s="84" t="str">
        <f t="shared" si="2"/>
        <v/>
      </c>
      <c r="J19" s="84" t="str">
        <f t="shared" si="3"/>
        <v/>
      </c>
      <c r="K19" s="15" t="str">
        <f t="shared" si="4"/>
        <v/>
      </c>
    </row>
    <row r="20" spans="3:11" x14ac:dyDescent="0.2">
      <c r="C20" s="61" t="str">
        <f t="shared" si="0"/>
        <v/>
      </c>
      <c r="D20" s="61" t="str">
        <f t="shared" si="1"/>
        <v/>
      </c>
      <c r="E20" s="59"/>
      <c r="F20" s="59" t="str">
        <f>IF(E20="", "", VLOOKUP(E20, 'Team List'!$D:$E, 2, FALSE))</f>
        <v/>
      </c>
      <c r="G20" s="59" t="str">
        <f>IF(E20="", "", VLOOKUP(E20, 'Team List'!$D:$F, 3, FALSE))</f>
        <v/>
      </c>
      <c r="H20" s="83"/>
      <c r="I20" s="84" t="str">
        <f t="shared" si="2"/>
        <v/>
      </c>
      <c r="J20" s="84" t="str">
        <f t="shared" si="3"/>
        <v/>
      </c>
      <c r="K20" s="15" t="str">
        <f t="shared" si="4"/>
        <v/>
      </c>
    </row>
    <row r="21" spans="3:11" x14ac:dyDescent="0.2">
      <c r="C21" s="61" t="str">
        <f t="shared" si="0"/>
        <v/>
      </c>
      <c r="D21" s="61" t="str">
        <f t="shared" si="1"/>
        <v/>
      </c>
      <c r="E21" s="59"/>
      <c r="F21" s="59" t="str">
        <f>IF(E21="", "", VLOOKUP(E21, 'Team List'!$D:$E, 2, FALSE))</f>
        <v/>
      </c>
      <c r="G21" s="59" t="str">
        <f>IF(E21="", "", VLOOKUP(E21, 'Team List'!$D:$F, 3, FALSE))</f>
        <v/>
      </c>
      <c r="H21" s="83"/>
      <c r="I21" s="84" t="str">
        <f t="shared" si="2"/>
        <v/>
      </c>
      <c r="J21" s="84" t="str">
        <f t="shared" si="3"/>
        <v/>
      </c>
      <c r="K21" s="15" t="str">
        <f t="shared" si="4"/>
        <v/>
      </c>
    </row>
    <row r="22" spans="3:11" x14ac:dyDescent="0.2">
      <c r="C22" s="61" t="str">
        <f t="shared" si="0"/>
        <v/>
      </c>
      <c r="D22" s="61" t="str">
        <f t="shared" si="1"/>
        <v/>
      </c>
      <c r="E22" s="59"/>
      <c r="F22" s="59" t="str">
        <f>IF(E22="", "", VLOOKUP(E22, 'Team List'!$D:$E, 2, FALSE))</f>
        <v/>
      </c>
      <c r="G22" s="59" t="str">
        <f>IF(E22="", "", VLOOKUP(E22, 'Team List'!$D:$F, 3, FALSE))</f>
        <v/>
      </c>
      <c r="H22" s="83"/>
      <c r="I22" s="84" t="str">
        <f t="shared" si="2"/>
        <v/>
      </c>
      <c r="J22" s="84" t="str">
        <f t="shared" si="3"/>
        <v/>
      </c>
      <c r="K22" s="15" t="str">
        <f t="shared" si="4"/>
        <v/>
      </c>
    </row>
    <row r="23" spans="3:11" x14ac:dyDescent="0.2">
      <c r="C23" s="61" t="str">
        <f t="shared" si="0"/>
        <v/>
      </c>
      <c r="D23" s="61" t="str">
        <f t="shared" si="1"/>
        <v/>
      </c>
      <c r="E23" s="59"/>
      <c r="F23" s="59" t="str">
        <f>IF(E23="", "", VLOOKUP(E23, 'Team List'!$D:$E, 2, FALSE))</f>
        <v/>
      </c>
      <c r="G23" s="59" t="str">
        <f>IF(E23="", "", VLOOKUP(E23, 'Team List'!$D:$F, 3, FALSE))</f>
        <v/>
      </c>
      <c r="H23" s="83"/>
      <c r="I23" s="84" t="str">
        <f t="shared" si="2"/>
        <v/>
      </c>
      <c r="J23" s="84" t="str">
        <f t="shared" si="3"/>
        <v/>
      </c>
      <c r="K23" s="15" t="str">
        <f t="shared" si="4"/>
        <v/>
      </c>
    </row>
    <row r="24" spans="3:11" x14ac:dyDescent="0.2">
      <c r="C24" s="61" t="str">
        <f t="shared" si="0"/>
        <v/>
      </c>
      <c r="D24" s="61" t="str">
        <f t="shared" si="1"/>
        <v/>
      </c>
      <c r="E24" s="59"/>
      <c r="F24" s="59" t="str">
        <f>IF(E24="", "", VLOOKUP(E24, 'Team List'!$D:$E, 2, FALSE))</f>
        <v/>
      </c>
      <c r="G24" s="59" t="str">
        <f>IF(E24="", "", VLOOKUP(E24, 'Team List'!$D:$F, 3, FALSE))</f>
        <v/>
      </c>
      <c r="H24" s="83"/>
      <c r="I24" s="84" t="str">
        <f t="shared" si="2"/>
        <v/>
      </c>
      <c r="J24" s="84" t="str">
        <f t="shared" si="3"/>
        <v/>
      </c>
      <c r="K24" s="15" t="str">
        <f t="shared" si="4"/>
        <v/>
      </c>
    </row>
    <row r="25" spans="3:11" x14ac:dyDescent="0.2">
      <c r="C25" s="61" t="str">
        <f t="shared" si="0"/>
        <v/>
      </c>
      <c r="D25" s="61" t="str">
        <f t="shared" si="1"/>
        <v/>
      </c>
      <c r="E25" s="59"/>
      <c r="F25" s="59" t="str">
        <f>IF(E25="", "", VLOOKUP(E25, 'Team List'!$D:$E, 2, FALSE))</f>
        <v/>
      </c>
      <c r="G25" s="59" t="str">
        <f>IF(E25="", "", VLOOKUP(E25, 'Team List'!$D:$F, 3, FALSE))</f>
        <v/>
      </c>
      <c r="H25" s="83"/>
      <c r="I25" s="84" t="str">
        <f t="shared" si="2"/>
        <v/>
      </c>
      <c r="J25" s="84" t="str">
        <f t="shared" si="3"/>
        <v/>
      </c>
      <c r="K25" s="15" t="str">
        <f t="shared" si="4"/>
        <v/>
      </c>
    </row>
    <row r="26" spans="3:11" x14ac:dyDescent="0.2">
      <c r="C26" s="61" t="str">
        <f t="shared" si="0"/>
        <v/>
      </c>
      <c r="D26" s="61" t="str">
        <f t="shared" si="1"/>
        <v/>
      </c>
      <c r="E26" s="59"/>
      <c r="F26" s="59" t="str">
        <f>IF(E26="", "", VLOOKUP(E26, 'Team List'!$D:$E, 2, FALSE))</f>
        <v/>
      </c>
      <c r="G26" s="59" t="str">
        <f>IF(E26="", "", VLOOKUP(E26, 'Team List'!$D:$F, 3, FALSE))</f>
        <v/>
      </c>
      <c r="H26" s="83"/>
      <c r="I26" s="84" t="str">
        <f t="shared" si="2"/>
        <v/>
      </c>
      <c r="J26" s="84" t="str">
        <f t="shared" si="3"/>
        <v/>
      </c>
      <c r="K26" s="15" t="str">
        <f t="shared" si="4"/>
        <v/>
      </c>
    </row>
    <row r="27" spans="3:11" x14ac:dyDescent="0.2">
      <c r="C27" s="61" t="str">
        <f t="shared" si="0"/>
        <v/>
      </c>
      <c r="D27" s="61" t="str">
        <f t="shared" si="1"/>
        <v/>
      </c>
      <c r="E27" s="59"/>
      <c r="F27" s="59" t="str">
        <f>IF(E27="", "", VLOOKUP(E27, 'Team List'!$D:$E, 2, FALSE))</f>
        <v/>
      </c>
      <c r="G27" s="59" t="str">
        <f>IF(E27="", "", VLOOKUP(E27, 'Team List'!$D:$F, 3, FALSE))</f>
        <v/>
      </c>
      <c r="H27" s="83"/>
      <c r="I27" s="84" t="str">
        <f t="shared" si="2"/>
        <v/>
      </c>
      <c r="J27" s="84" t="str">
        <f t="shared" si="3"/>
        <v/>
      </c>
      <c r="K27" s="15" t="str">
        <f t="shared" si="4"/>
        <v/>
      </c>
    </row>
    <row r="28" spans="3:11" x14ac:dyDescent="0.2">
      <c r="C28" s="61" t="str">
        <f t="shared" si="0"/>
        <v/>
      </c>
      <c r="D28" s="61" t="str">
        <f t="shared" si="1"/>
        <v/>
      </c>
      <c r="E28" s="59"/>
      <c r="F28" s="59" t="str">
        <f>IF(E28="", "", VLOOKUP(E28, 'Team List'!$D:$E, 2, FALSE))</f>
        <v/>
      </c>
      <c r="G28" s="59" t="str">
        <f>IF(E28="", "", VLOOKUP(E28, 'Team List'!$D:$F, 3, FALSE))</f>
        <v/>
      </c>
      <c r="H28" s="83"/>
      <c r="I28" s="84" t="str">
        <f t="shared" si="2"/>
        <v/>
      </c>
      <c r="J28" s="84" t="str">
        <f t="shared" si="3"/>
        <v/>
      </c>
      <c r="K28" s="15" t="str">
        <f t="shared" si="4"/>
        <v/>
      </c>
    </row>
    <row r="29" spans="3:11" x14ac:dyDescent="0.2">
      <c r="C29" s="61" t="str">
        <f t="shared" si="0"/>
        <v/>
      </c>
      <c r="D29" s="61" t="str">
        <f t="shared" si="1"/>
        <v/>
      </c>
      <c r="E29" s="59"/>
      <c r="F29" s="59" t="str">
        <f>IF(E29="", "", VLOOKUP(E29, 'Team List'!$D:$E, 2, FALSE))</f>
        <v/>
      </c>
      <c r="G29" s="59" t="str">
        <f>IF(E29="", "", VLOOKUP(E29, 'Team List'!$D:$F, 3, FALSE))</f>
        <v/>
      </c>
      <c r="H29" s="83"/>
      <c r="I29" s="84" t="str">
        <f t="shared" si="2"/>
        <v/>
      </c>
      <c r="J29" s="84" t="str">
        <f t="shared" si="3"/>
        <v/>
      </c>
      <c r="K29" s="15" t="str">
        <f t="shared" si="4"/>
        <v/>
      </c>
    </row>
    <row r="30" spans="3:11" x14ac:dyDescent="0.2">
      <c r="C30" s="61" t="str">
        <f t="shared" si="0"/>
        <v/>
      </c>
      <c r="D30" s="61" t="str">
        <f t="shared" si="1"/>
        <v/>
      </c>
      <c r="E30" s="59"/>
      <c r="F30" s="59" t="str">
        <f>IF(E30="", "", VLOOKUP(E30, 'Team List'!$D:$E, 2, FALSE))</f>
        <v/>
      </c>
      <c r="G30" s="59" t="str">
        <f>IF(E30="", "", VLOOKUP(E30, 'Team List'!$D:$F, 3, FALSE))</f>
        <v/>
      </c>
      <c r="H30" s="83"/>
      <c r="I30" s="84" t="str">
        <f t="shared" si="2"/>
        <v/>
      </c>
      <c r="J30" s="84" t="str">
        <f t="shared" si="3"/>
        <v/>
      </c>
      <c r="K30" s="15" t="str">
        <f t="shared" si="4"/>
        <v/>
      </c>
    </row>
    <row r="31" spans="3:11" x14ac:dyDescent="0.2">
      <c r="C31" s="61" t="str">
        <f t="shared" si="0"/>
        <v/>
      </c>
      <c r="D31" s="61" t="str">
        <f t="shared" si="1"/>
        <v/>
      </c>
      <c r="E31" s="59"/>
      <c r="F31" s="59" t="str">
        <f>IF(E31="", "", VLOOKUP(E31, 'Team List'!$D:$E, 2, FALSE))</f>
        <v/>
      </c>
      <c r="G31" s="59" t="str">
        <f>IF(E31="", "", VLOOKUP(E31, 'Team List'!$D:$F, 3, FALSE))</f>
        <v/>
      </c>
      <c r="H31" s="83"/>
      <c r="I31" s="84" t="str">
        <f t="shared" si="2"/>
        <v/>
      </c>
      <c r="J31" s="84" t="str">
        <f t="shared" si="3"/>
        <v/>
      </c>
      <c r="K31" s="15" t="str">
        <f t="shared" si="4"/>
        <v/>
      </c>
    </row>
    <row r="32" spans="3:11" x14ac:dyDescent="0.2">
      <c r="C32" s="61" t="str">
        <f t="shared" si="0"/>
        <v/>
      </c>
      <c r="D32" s="61" t="str">
        <f t="shared" si="1"/>
        <v/>
      </c>
      <c r="E32" s="59"/>
      <c r="F32" s="59" t="str">
        <f>IF(E32="", "", VLOOKUP(E32, 'Team List'!$D:$E, 2, FALSE))</f>
        <v/>
      </c>
      <c r="G32" s="59" t="str">
        <f>IF(E32="", "", VLOOKUP(E32, 'Team List'!$D:$F, 3, FALSE))</f>
        <v/>
      </c>
      <c r="H32" s="83"/>
      <c r="I32" s="84" t="str">
        <f t="shared" si="2"/>
        <v/>
      </c>
      <c r="J32" s="84" t="str">
        <f t="shared" si="3"/>
        <v/>
      </c>
      <c r="K32" s="15" t="str">
        <f t="shared" si="4"/>
        <v/>
      </c>
    </row>
    <row r="33" spans="3:11" x14ac:dyDescent="0.2">
      <c r="C33" s="61" t="str">
        <f t="shared" si="0"/>
        <v/>
      </c>
      <c r="D33" s="61" t="str">
        <f t="shared" si="1"/>
        <v/>
      </c>
      <c r="E33" s="59"/>
      <c r="F33" s="59" t="str">
        <f>IF(E33="", "", VLOOKUP(E33, 'Team List'!$D:$E, 2, FALSE))</f>
        <v/>
      </c>
      <c r="G33" s="59" t="str">
        <f>IF(E33="", "", VLOOKUP(E33, 'Team List'!$D:$F, 3, FALSE))</f>
        <v/>
      </c>
      <c r="H33" s="83"/>
      <c r="I33" s="84" t="str">
        <f t="shared" si="2"/>
        <v/>
      </c>
      <c r="J33" s="84" t="str">
        <f t="shared" si="3"/>
        <v/>
      </c>
      <c r="K33" s="15" t="str">
        <f t="shared" si="4"/>
        <v/>
      </c>
    </row>
    <row r="34" spans="3:11" x14ac:dyDescent="0.2">
      <c r="C34" s="61" t="str">
        <f t="shared" si="0"/>
        <v/>
      </c>
      <c r="D34" s="61" t="str">
        <f t="shared" si="1"/>
        <v/>
      </c>
      <c r="E34" s="59"/>
      <c r="F34" s="59" t="str">
        <f>IF(E34="", "", VLOOKUP(E34, 'Team List'!$D:$E, 2, FALSE))</f>
        <v/>
      </c>
      <c r="G34" s="59" t="str">
        <f>IF(E34="", "", VLOOKUP(E34, 'Team List'!$D:$F, 3, FALSE))</f>
        <v/>
      </c>
      <c r="H34" s="83"/>
      <c r="I34" s="84" t="str">
        <f t="shared" si="2"/>
        <v/>
      </c>
      <c r="J34" s="84" t="str">
        <f t="shared" si="3"/>
        <v/>
      </c>
      <c r="K34" s="15" t="str">
        <f t="shared" si="4"/>
        <v/>
      </c>
    </row>
    <row r="35" spans="3:11" x14ac:dyDescent="0.2">
      <c r="C35" s="61" t="str">
        <f t="shared" si="0"/>
        <v/>
      </c>
      <c r="D35" s="61" t="str">
        <f t="shared" si="1"/>
        <v/>
      </c>
      <c r="E35" s="59"/>
      <c r="F35" s="59" t="str">
        <f>IF(E35="", "", VLOOKUP(E35, 'Team List'!$D:$E, 2, FALSE))</f>
        <v/>
      </c>
      <c r="G35" s="59" t="str">
        <f>IF(E35="", "", VLOOKUP(E35, 'Team List'!$D:$F, 3, FALSE))</f>
        <v/>
      </c>
      <c r="H35" s="83"/>
      <c r="I35" s="84" t="str">
        <f t="shared" si="2"/>
        <v/>
      </c>
      <c r="J35" s="84" t="str">
        <f t="shared" si="3"/>
        <v/>
      </c>
      <c r="K35" s="15" t="str">
        <f t="shared" si="4"/>
        <v/>
      </c>
    </row>
    <row r="36" spans="3:11" x14ac:dyDescent="0.2">
      <c r="C36" s="61" t="str">
        <f t="shared" si="0"/>
        <v/>
      </c>
      <c r="D36" s="61" t="str">
        <f t="shared" si="1"/>
        <v/>
      </c>
      <c r="E36" s="59"/>
      <c r="F36" s="59" t="str">
        <f>IF(E36="", "", VLOOKUP(E36, 'Team List'!$D:$E, 2, FALSE))</f>
        <v/>
      </c>
      <c r="G36" s="59" t="str">
        <f>IF(E36="", "", VLOOKUP(E36, 'Team List'!$D:$F, 3, FALSE))</f>
        <v/>
      </c>
      <c r="H36" s="83"/>
      <c r="I36" s="84" t="str">
        <f t="shared" si="2"/>
        <v/>
      </c>
      <c r="J36" s="84" t="str">
        <f t="shared" si="3"/>
        <v/>
      </c>
      <c r="K36" s="15" t="str">
        <f t="shared" si="4"/>
        <v/>
      </c>
    </row>
    <row r="37" spans="3:11" x14ac:dyDescent="0.2">
      <c r="C37" s="61" t="str">
        <f t="shared" si="0"/>
        <v/>
      </c>
      <c r="D37" s="61" t="str">
        <f t="shared" si="1"/>
        <v/>
      </c>
      <c r="E37" s="59"/>
      <c r="F37" s="59" t="str">
        <f>IF(E37="", "", VLOOKUP(E37, 'Team List'!$D:$E, 2, FALSE))</f>
        <v/>
      </c>
      <c r="G37" s="59" t="str">
        <f>IF(E37="", "", VLOOKUP(E37, 'Team List'!$D:$F, 3, FALSE))</f>
        <v/>
      </c>
      <c r="H37" s="83"/>
      <c r="I37" s="84" t="str">
        <f t="shared" si="2"/>
        <v/>
      </c>
      <c r="J37" s="84" t="str">
        <f t="shared" si="3"/>
        <v/>
      </c>
      <c r="K37" s="15" t="str">
        <f t="shared" si="4"/>
        <v/>
      </c>
    </row>
    <row r="38" spans="3:11" x14ac:dyDescent="0.2">
      <c r="C38" s="61" t="str">
        <f t="shared" si="0"/>
        <v/>
      </c>
      <c r="D38" s="61" t="str">
        <f t="shared" si="1"/>
        <v/>
      </c>
      <c r="E38" s="59"/>
      <c r="F38" s="59" t="str">
        <f>IF(E38="", "", VLOOKUP(E38, 'Team List'!$D:$E, 2, FALSE))</f>
        <v/>
      </c>
      <c r="G38" s="59" t="str">
        <f>IF(E38="", "", VLOOKUP(E38, 'Team List'!$D:$F, 3, FALSE))</f>
        <v/>
      </c>
      <c r="H38" s="83"/>
      <c r="I38" s="84" t="str">
        <f t="shared" si="2"/>
        <v/>
      </c>
      <c r="J38" s="84" t="str">
        <f t="shared" si="3"/>
        <v/>
      </c>
      <c r="K38" s="15" t="str">
        <f t="shared" si="4"/>
        <v/>
      </c>
    </row>
    <row r="39" spans="3:11" x14ac:dyDescent="0.2">
      <c r="C39" s="61" t="str">
        <f t="shared" si="0"/>
        <v/>
      </c>
      <c r="D39" s="61" t="str">
        <f t="shared" si="1"/>
        <v/>
      </c>
      <c r="E39" s="59"/>
      <c r="F39" s="59" t="str">
        <f>IF(E39="", "", VLOOKUP(E39, 'Team List'!$D:$E, 2, FALSE))</f>
        <v/>
      </c>
      <c r="G39" s="59" t="str">
        <f>IF(E39="", "", VLOOKUP(E39, 'Team List'!$D:$F, 3, FALSE))</f>
        <v/>
      </c>
      <c r="H39" s="83"/>
      <c r="I39" s="84" t="str">
        <f t="shared" si="2"/>
        <v/>
      </c>
      <c r="J39" s="84" t="str">
        <f t="shared" si="3"/>
        <v/>
      </c>
      <c r="K39" s="15" t="str">
        <f t="shared" si="4"/>
        <v/>
      </c>
    </row>
    <row r="40" spans="3:11" x14ac:dyDescent="0.2">
      <c r="C40" s="61" t="str">
        <f t="shared" si="0"/>
        <v/>
      </c>
      <c r="D40" s="61" t="str">
        <f t="shared" si="1"/>
        <v/>
      </c>
      <c r="E40" s="59"/>
      <c r="F40" s="59" t="str">
        <f>IF(E40="", "", VLOOKUP(E40, 'Team List'!$D:$E, 2, FALSE))</f>
        <v/>
      </c>
      <c r="G40" s="59" t="str">
        <f>IF(E40="", "", VLOOKUP(E40, 'Team List'!$D:$F, 3, FALSE))</f>
        <v/>
      </c>
      <c r="H40" s="83"/>
      <c r="I40" s="84" t="str">
        <f t="shared" si="2"/>
        <v/>
      </c>
      <c r="J40" s="84" t="str">
        <f t="shared" si="3"/>
        <v/>
      </c>
      <c r="K40" s="15" t="str">
        <f t="shared" si="4"/>
        <v/>
      </c>
    </row>
    <row r="41" spans="3:11" x14ac:dyDescent="0.2">
      <c r="C41" s="61" t="str">
        <f t="shared" si="0"/>
        <v/>
      </c>
      <c r="D41" s="61" t="str">
        <f t="shared" si="1"/>
        <v/>
      </c>
      <c r="E41" s="59"/>
      <c r="F41" s="59" t="str">
        <f>IF(E41="", "", VLOOKUP(E41, 'Team List'!$D:$E, 2, FALSE))</f>
        <v/>
      </c>
      <c r="G41" s="59" t="str">
        <f>IF(E41="", "", VLOOKUP(E41, 'Team List'!$D:$F, 3, FALSE))</f>
        <v/>
      </c>
      <c r="H41" s="83"/>
      <c r="I41" s="84" t="str">
        <f t="shared" si="2"/>
        <v/>
      </c>
      <c r="J41" s="84" t="str">
        <f t="shared" si="3"/>
        <v/>
      </c>
      <c r="K41" s="15" t="str">
        <f t="shared" si="4"/>
        <v/>
      </c>
    </row>
    <row r="42" spans="3:11" x14ac:dyDescent="0.2">
      <c r="C42" s="61" t="str">
        <f t="shared" si="0"/>
        <v/>
      </c>
      <c r="D42" s="61" t="str">
        <f t="shared" si="1"/>
        <v/>
      </c>
      <c r="E42" s="59"/>
      <c r="F42" s="59" t="str">
        <f>IF(E42="", "", VLOOKUP(E42, 'Team List'!$D:$E, 2, FALSE))</f>
        <v/>
      </c>
      <c r="G42" s="59" t="str">
        <f>IF(E42="", "", VLOOKUP(E42, 'Team List'!$D:$F, 3, FALSE))</f>
        <v/>
      </c>
      <c r="H42" s="83"/>
      <c r="I42" s="84" t="str">
        <f t="shared" si="2"/>
        <v/>
      </c>
      <c r="J42" s="84" t="str">
        <f t="shared" si="3"/>
        <v/>
      </c>
      <c r="K42" s="15" t="str">
        <f t="shared" si="4"/>
        <v/>
      </c>
    </row>
    <row r="43" spans="3:11" x14ac:dyDescent="0.2">
      <c r="C43" s="61" t="str">
        <f t="shared" si="0"/>
        <v/>
      </c>
      <c r="D43" s="61" t="str">
        <f t="shared" si="1"/>
        <v/>
      </c>
      <c r="E43" s="59"/>
      <c r="F43" s="59" t="str">
        <f>IF(E43="", "", VLOOKUP(E43, 'Team List'!$D:$E, 2, FALSE))</f>
        <v/>
      </c>
      <c r="G43" s="59" t="str">
        <f>IF(E43="", "", VLOOKUP(E43, 'Team List'!$D:$F, 3, FALSE))</f>
        <v/>
      </c>
      <c r="H43" s="83"/>
      <c r="I43" s="84" t="str">
        <f t="shared" si="2"/>
        <v/>
      </c>
      <c r="J43" s="84" t="str">
        <f t="shared" si="3"/>
        <v/>
      </c>
      <c r="K43" s="15" t="str">
        <f t="shared" si="4"/>
        <v/>
      </c>
    </row>
    <row r="44" spans="3:11" x14ac:dyDescent="0.2">
      <c r="C44" s="61" t="str">
        <f t="shared" si="0"/>
        <v/>
      </c>
      <c r="D44" s="61" t="str">
        <f t="shared" si="1"/>
        <v/>
      </c>
      <c r="E44" s="59"/>
      <c r="F44" s="59" t="str">
        <f>IF(E44="", "", VLOOKUP(E44, 'Team List'!$D:$E, 2, FALSE))</f>
        <v/>
      </c>
      <c r="G44" s="59" t="str">
        <f>IF(E44="", "", VLOOKUP(E44, 'Team List'!$D:$F, 3, FALSE))</f>
        <v/>
      </c>
      <c r="H44" s="83"/>
      <c r="I44" s="84" t="str">
        <f t="shared" si="2"/>
        <v/>
      </c>
      <c r="J44" s="84" t="str">
        <f t="shared" si="3"/>
        <v/>
      </c>
      <c r="K44" s="15" t="str">
        <f t="shared" si="4"/>
        <v/>
      </c>
    </row>
    <row r="45" spans="3:11" x14ac:dyDescent="0.2">
      <c r="C45" s="61" t="str">
        <f t="shared" si="0"/>
        <v/>
      </c>
      <c r="D45" s="61" t="str">
        <f t="shared" si="1"/>
        <v/>
      </c>
      <c r="E45" s="59"/>
      <c r="F45" s="59" t="str">
        <f>IF(E45="", "", VLOOKUP(E45, 'Team List'!$D:$E, 2, FALSE))</f>
        <v/>
      </c>
      <c r="G45" s="59" t="str">
        <f>IF(E45="", "", VLOOKUP(E45, 'Team List'!$D:$F, 3, FALSE))</f>
        <v/>
      </c>
      <c r="H45" s="83"/>
      <c r="I45" s="84" t="str">
        <f t="shared" si="2"/>
        <v/>
      </c>
      <c r="J45" s="84" t="str">
        <f t="shared" si="3"/>
        <v/>
      </c>
      <c r="K45" s="15" t="str">
        <f t="shared" si="4"/>
        <v/>
      </c>
    </row>
    <row r="46" spans="3:11" x14ac:dyDescent="0.2">
      <c r="C46" s="61" t="str">
        <f t="shared" si="0"/>
        <v/>
      </c>
      <c r="D46" s="61" t="str">
        <f t="shared" si="1"/>
        <v/>
      </c>
      <c r="E46" s="59"/>
      <c r="F46" s="59" t="str">
        <f>IF(E46="", "", VLOOKUP(E46, 'Team List'!$D:$E, 2, FALSE))</f>
        <v/>
      </c>
      <c r="G46" s="59" t="str">
        <f>IF(E46="", "", VLOOKUP(E46, 'Team List'!$D:$F, 3, FALSE))</f>
        <v/>
      </c>
      <c r="H46" s="83"/>
      <c r="I46" s="84" t="str">
        <f t="shared" si="2"/>
        <v/>
      </c>
      <c r="J46" s="84" t="str">
        <f t="shared" si="3"/>
        <v/>
      </c>
      <c r="K46" s="15" t="str">
        <f t="shared" si="4"/>
        <v/>
      </c>
    </row>
    <row r="47" spans="3:11" x14ac:dyDescent="0.2">
      <c r="C47" s="61" t="str">
        <f t="shared" si="0"/>
        <v/>
      </c>
      <c r="D47" s="61" t="str">
        <f t="shared" si="1"/>
        <v/>
      </c>
      <c r="E47" s="59"/>
      <c r="F47" s="59" t="str">
        <f>IF(E47="", "", VLOOKUP(E47, 'Team List'!$D:$E, 2, FALSE))</f>
        <v/>
      </c>
      <c r="G47" s="59" t="str">
        <f>IF(E47="", "", VLOOKUP(E47, 'Team List'!$D:$F, 3, FALSE))</f>
        <v/>
      </c>
      <c r="H47" s="83"/>
      <c r="I47" s="84" t="str">
        <f t="shared" si="2"/>
        <v/>
      </c>
      <c r="J47" s="84" t="str">
        <f t="shared" si="3"/>
        <v/>
      </c>
      <c r="K47" s="15" t="str">
        <f t="shared" si="4"/>
        <v/>
      </c>
    </row>
    <row r="48" spans="3:11" x14ac:dyDescent="0.2">
      <c r="C48" s="61" t="str">
        <f t="shared" si="0"/>
        <v/>
      </c>
      <c r="D48" s="61" t="str">
        <f t="shared" si="1"/>
        <v/>
      </c>
      <c r="E48" s="59"/>
      <c r="F48" s="59" t="str">
        <f>IF(E48="", "", VLOOKUP(E48, 'Team List'!$D:$E, 2, FALSE))</f>
        <v/>
      </c>
      <c r="G48" s="59" t="str">
        <f>IF(E48="", "", VLOOKUP(E48, 'Team List'!$D:$F, 3, FALSE))</f>
        <v/>
      </c>
      <c r="H48" s="83"/>
      <c r="I48" s="84" t="str">
        <f t="shared" si="2"/>
        <v/>
      </c>
      <c r="J48" s="84" t="str">
        <f t="shared" si="3"/>
        <v/>
      </c>
      <c r="K48" s="15" t="str">
        <f t="shared" si="4"/>
        <v/>
      </c>
    </row>
    <row r="49" spans="3:12" x14ac:dyDescent="0.2">
      <c r="C49" s="61" t="str">
        <f t="shared" si="0"/>
        <v/>
      </c>
      <c r="D49" s="61" t="str">
        <f t="shared" si="1"/>
        <v/>
      </c>
      <c r="E49" s="59"/>
      <c r="F49" s="59" t="str">
        <f>IF(E49="", "", VLOOKUP(E49, 'Team List'!$D:$E, 2, FALSE))</f>
        <v/>
      </c>
      <c r="G49" s="59" t="str">
        <f>IF(E49="", "", VLOOKUP(E49, 'Team List'!$D:$F, 3, FALSE))</f>
        <v/>
      </c>
      <c r="H49" s="83"/>
      <c r="I49" s="84" t="str">
        <f t="shared" si="2"/>
        <v/>
      </c>
      <c r="J49" s="84" t="str">
        <f t="shared" si="3"/>
        <v/>
      </c>
      <c r="K49" s="15" t="str">
        <f t="shared" si="4"/>
        <v/>
      </c>
    </row>
    <row r="50" spans="3:12" ht="14.25" x14ac:dyDescent="0.2">
      <c r="C50" s="3"/>
      <c r="D50" s="3"/>
      <c r="E50" s="3"/>
      <c r="F50" s="3"/>
      <c r="G50" s="3"/>
      <c r="H50" s="30"/>
      <c r="I50" s="30"/>
      <c r="J50" s="30"/>
      <c r="K50" s="16"/>
      <c r="L50" s="3"/>
    </row>
    <row r="51" spans="3:12" ht="14.25" x14ac:dyDescent="0.2">
      <c r="C51" s="119" t="s">
        <v>5</v>
      </c>
      <c r="D51" s="119"/>
      <c r="E51" s="119"/>
      <c r="F51" s="119"/>
      <c r="G51" s="119"/>
      <c r="H51" s="119"/>
      <c r="I51" s="119"/>
      <c r="J51" s="119"/>
      <c r="K51" s="119"/>
      <c r="L51" s="3"/>
    </row>
    <row r="52" spans="3:12" ht="14.25" x14ac:dyDescent="0.2">
      <c r="C52" s="3"/>
      <c r="D52" s="3"/>
      <c r="E52" s="3"/>
      <c r="F52" s="3"/>
      <c r="G52" s="3"/>
      <c r="H52" s="31"/>
      <c r="I52" s="31"/>
      <c r="J52" s="31"/>
      <c r="K52" s="16"/>
      <c r="L52" s="3"/>
    </row>
    <row r="53" spans="3:12" ht="14.25" x14ac:dyDescent="0.2">
      <c r="C53" s="3"/>
      <c r="D53" s="3"/>
      <c r="E53" s="3"/>
      <c r="F53" s="3"/>
      <c r="G53" s="3"/>
      <c r="H53" s="32"/>
      <c r="I53" s="32"/>
      <c r="J53" s="32"/>
      <c r="K53" s="16"/>
      <c r="L53" s="3"/>
    </row>
    <row r="54" spans="3:12" ht="14.25" x14ac:dyDescent="0.2">
      <c r="C54" s="2"/>
      <c r="D54" s="2"/>
      <c r="E54" s="2"/>
      <c r="F54" s="2"/>
      <c r="G54" s="2"/>
      <c r="H54" s="31"/>
      <c r="I54" s="31"/>
      <c r="J54" s="31"/>
      <c r="K54" s="16"/>
      <c r="L54" s="3"/>
    </row>
    <row r="55" spans="3:12" ht="14.25" x14ac:dyDescent="0.2">
      <c r="C55" s="2"/>
      <c r="D55" s="2"/>
      <c r="E55" s="2"/>
      <c r="F55" s="2"/>
      <c r="G55" s="2"/>
      <c r="H55" s="32"/>
      <c r="I55" s="32"/>
      <c r="J55" s="32"/>
      <c r="K55" s="16"/>
      <c r="L55" s="3"/>
    </row>
    <row r="56" spans="3:12" ht="14.25" x14ac:dyDescent="0.2">
      <c r="C56" s="3"/>
      <c r="D56" s="3"/>
      <c r="E56" s="3"/>
      <c r="F56" s="3"/>
      <c r="G56" s="3"/>
      <c r="H56" s="31"/>
      <c r="I56" s="31"/>
      <c r="J56" s="31"/>
      <c r="K56" s="16"/>
      <c r="L56" s="3"/>
    </row>
    <row r="57" spans="3:12" ht="14.25" x14ac:dyDescent="0.2">
      <c r="C57" s="3"/>
      <c r="D57" s="3"/>
      <c r="E57" s="3"/>
      <c r="F57" s="3"/>
      <c r="G57" s="3"/>
      <c r="H57" s="32"/>
      <c r="I57" s="32"/>
      <c r="J57" s="32"/>
      <c r="K57" s="16"/>
      <c r="L57" s="3"/>
    </row>
    <row r="58" spans="3:12" ht="14.25" x14ac:dyDescent="0.2">
      <c r="L58" s="3"/>
    </row>
    <row r="59" spans="3:12" ht="14.25" x14ac:dyDescent="0.2">
      <c r="C59" s="3"/>
      <c r="D59" s="3"/>
      <c r="E59" s="3"/>
      <c r="F59" s="3"/>
      <c r="G59" s="3"/>
      <c r="H59" s="30"/>
      <c r="I59" s="30"/>
      <c r="J59" s="30"/>
      <c r="K59" s="16"/>
      <c r="L59" s="3"/>
    </row>
    <row r="60" spans="3:12" x14ac:dyDescent="0.2">
      <c r="C60" s="2"/>
      <c r="D60" s="2"/>
      <c r="E60" s="2"/>
      <c r="F60" s="2"/>
      <c r="G60" s="2"/>
      <c r="H60" s="31"/>
      <c r="I60" s="31"/>
      <c r="J60" s="31"/>
      <c r="K60" s="78"/>
    </row>
    <row r="64" spans="3:12" x14ac:dyDescent="0.2">
      <c r="H64"/>
      <c r="I64"/>
      <c r="J64"/>
      <c r="K64"/>
    </row>
    <row r="65" spans="8:11" x14ac:dyDescent="0.2">
      <c r="H65"/>
      <c r="I65"/>
      <c r="J65"/>
      <c r="K65"/>
    </row>
    <row r="66" spans="8:11" x14ac:dyDescent="0.2">
      <c r="H66"/>
      <c r="I66"/>
      <c r="J66"/>
      <c r="K66"/>
    </row>
    <row r="67" spans="8:11" x14ac:dyDescent="0.2">
      <c r="H67"/>
      <c r="I67"/>
      <c r="J67"/>
      <c r="K67"/>
    </row>
    <row r="68" spans="8:11" x14ac:dyDescent="0.2">
      <c r="H68"/>
      <c r="I68"/>
      <c r="J68"/>
      <c r="K68"/>
    </row>
    <row r="69" spans="8:11" x14ac:dyDescent="0.2">
      <c r="H69"/>
      <c r="I69"/>
      <c r="J69"/>
      <c r="K69"/>
    </row>
  </sheetData>
  <protectedRanges>
    <protectedRange sqref="H5:J5" name="Sort_2"/>
    <protectedRange sqref="E1:E199" name="Number_2"/>
    <protectedRange sqref="H1:J199" name="Time_2"/>
  </protectedRanges>
  <autoFilter ref="C5:K49">
    <sortState ref="C6:K49">
      <sortCondition ref="H5:H49"/>
    </sortState>
  </autoFilter>
  <mergeCells count="2">
    <mergeCell ref="C2:K3"/>
    <mergeCell ref="C51:K51"/>
  </mergeCells>
  <conditionalFormatting sqref="E6:E48">
    <cfRule type="containsText" dxfId="15" priority="1" operator="containsText" text="Individual">
      <formula>NOT(ISERROR(SEARCH("Individual",E6)))</formula>
    </cfRule>
    <cfRule type="cellIs" dxfId="14" priority="2" operator="equal">
      <formula>"Individual"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69"/>
  <sheetViews>
    <sheetView topLeftCell="B1" zoomScaleNormal="100" workbookViewId="0">
      <selection activeCell="E22" sqref="E22"/>
    </sheetView>
  </sheetViews>
  <sheetFormatPr defaultRowHeight="12.75" x14ac:dyDescent="0.2"/>
  <cols>
    <col min="2" max="2" width="3.28515625" customWidth="1"/>
    <col min="4" max="4" width="9.140625" hidden="1" customWidth="1"/>
    <col min="6" max="7" width="25.42578125" customWidth="1"/>
    <col min="8" max="8" width="12" style="27" customWidth="1"/>
    <col min="9" max="10" width="12" style="27" hidden="1" customWidth="1"/>
    <col min="11" max="11" width="9.140625" style="7"/>
  </cols>
  <sheetData>
    <row r="2" spans="3:11" ht="12.75" customHeight="1" x14ac:dyDescent="0.2">
      <c r="C2" s="120" t="s">
        <v>198</v>
      </c>
      <c r="D2" s="120"/>
      <c r="E2" s="120"/>
      <c r="F2" s="120"/>
      <c r="G2" s="120"/>
      <c r="H2" s="120"/>
      <c r="I2" s="120"/>
      <c r="J2" s="120"/>
      <c r="K2" s="120"/>
    </row>
    <row r="3" spans="3:11" ht="12.75" customHeight="1" x14ac:dyDescent="0.2">
      <c r="C3" s="120"/>
      <c r="D3" s="120"/>
      <c r="E3" s="120"/>
      <c r="F3" s="120"/>
      <c r="G3" s="120"/>
      <c r="H3" s="120"/>
      <c r="I3" s="120"/>
      <c r="J3" s="120"/>
      <c r="K3" s="120"/>
    </row>
    <row r="4" spans="3:11" ht="13.5" thickBot="1" x14ac:dyDescent="0.25"/>
    <row r="5" spans="3:11" x14ac:dyDescent="0.2">
      <c r="C5" s="4" t="s">
        <v>2</v>
      </c>
      <c r="D5" s="51" t="s">
        <v>2</v>
      </c>
      <c r="E5" s="5" t="s">
        <v>26</v>
      </c>
      <c r="F5" s="5" t="s">
        <v>0</v>
      </c>
      <c r="G5" s="5" t="s">
        <v>1</v>
      </c>
      <c r="H5" s="28" t="s">
        <v>205</v>
      </c>
      <c r="I5" s="62" t="s">
        <v>3</v>
      </c>
      <c r="J5" s="62" t="s">
        <v>3</v>
      </c>
      <c r="K5" s="6" t="s">
        <v>4</v>
      </c>
    </row>
    <row r="6" spans="3:11" x14ac:dyDescent="0.2">
      <c r="C6" s="61">
        <v>1</v>
      </c>
      <c r="D6" s="61" t="e">
        <f t="shared" ref="D6:D49" si="0">IF(J6="","", RANK($J6,$J$6:$J$50,1))</f>
        <v>#VALUE!</v>
      </c>
      <c r="E6" s="59">
        <v>34</v>
      </c>
      <c r="F6" s="59" t="str">
        <f>IF(E6="", "", VLOOKUP(E6, 'Team List'!$A:$B, 2, FALSE))</f>
        <v>Matthew Simms</v>
      </c>
      <c r="G6" s="59" t="str">
        <f>IF(E6="", "", VLOOKUP(E6, 'Team List'!$A:$C, 3, FALSE))</f>
        <v>PHI KAPPA TAU</v>
      </c>
      <c r="H6" s="83" t="s">
        <v>299</v>
      </c>
      <c r="I6" s="84" t="str">
        <f t="shared" ref="I6:I49" si="1">IF(G6="FLORIDA CLUB SWIMMING", "", IF(H6="", "", H6))</f>
        <v>36'11"</v>
      </c>
      <c r="J6" s="84" t="str">
        <f t="shared" ref="J6:J49" si="2">IF($G6="FLORIDA CLUB SWIMMING", "", IF($G6="INDIVIDUAL", "", IF(H6="", "", H6)))</f>
        <v>36'11"</v>
      </c>
      <c r="K6" s="15">
        <v>6</v>
      </c>
    </row>
    <row r="7" spans="3:11" x14ac:dyDescent="0.2">
      <c r="C7" s="61">
        <v>2</v>
      </c>
      <c r="D7" s="61" t="e">
        <f t="shared" si="0"/>
        <v>#VALUE!</v>
      </c>
      <c r="E7" s="59">
        <v>105</v>
      </c>
      <c r="F7" s="59" t="str">
        <f>IF(E7="", "", VLOOKUP(E7, 'Team List'!$A:$B, 2, FALSE))</f>
        <v>Eric Bielefeldt</v>
      </c>
      <c r="G7" s="59" t="str">
        <f>IF(E7="", "", VLOOKUP(E7, 'Team List'!$A:$C, 3, FALSE))</f>
        <v>BETA THETA PI</v>
      </c>
      <c r="H7" s="83" t="s">
        <v>296</v>
      </c>
      <c r="I7" s="84" t="str">
        <f t="shared" si="1"/>
        <v>35'11"</v>
      </c>
      <c r="J7" s="84" t="str">
        <f t="shared" si="2"/>
        <v>35'11"</v>
      </c>
      <c r="K7" s="15">
        <v>4</v>
      </c>
    </row>
    <row r="8" spans="3:11" x14ac:dyDescent="0.2">
      <c r="C8" s="61">
        <v>3</v>
      </c>
      <c r="D8" s="61" t="e">
        <f t="shared" si="0"/>
        <v>#VALUE!</v>
      </c>
      <c r="E8" s="59">
        <v>85</v>
      </c>
      <c r="F8" s="59" t="str">
        <f>IF(E8="", "", VLOOKUP(E8, 'Team List'!$A:$B, 2, FALSE))</f>
        <v>Ryan Strobel</v>
      </c>
      <c r="G8" s="59" t="str">
        <f>IF(E8="", "", VLOOKUP(E8, 'Team List'!$A:$C, 3, FALSE))</f>
        <v>WHITE LIGHTNING</v>
      </c>
      <c r="H8" s="83" t="s">
        <v>296</v>
      </c>
      <c r="I8" s="84" t="str">
        <f t="shared" si="1"/>
        <v>35'11"</v>
      </c>
      <c r="J8" s="84" t="str">
        <f t="shared" si="2"/>
        <v>35'11"</v>
      </c>
      <c r="K8" s="15">
        <v>3</v>
      </c>
    </row>
    <row r="9" spans="3:11" x14ac:dyDescent="0.2">
      <c r="C9" s="61">
        <v>4</v>
      </c>
      <c r="D9" s="61" t="e">
        <f t="shared" si="0"/>
        <v>#VALUE!</v>
      </c>
      <c r="E9" s="59">
        <v>32</v>
      </c>
      <c r="F9" s="59" t="str">
        <f>IF(E9="", "", VLOOKUP(E9, 'Team List'!$A:$B, 2, FALSE))</f>
        <v>Drew Henderson</v>
      </c>
      <c r="G9" s="59" t="str">
        <f>IF(E9="", "", VLOOKUP(E9, 'Team List'!$A:$C, 3, FALSE))</f>
        <v>PHI KAPPA TAU</v>
      </c>
      <c r="H9" s="83" t="s">
        <v>300</v>
      </c>
      <c r="I9" s="84" t="str">
        <f t="shared" si="1"/>
        <v>34'6"</v>
      </c>
      <c r="J9" s="84" t="str">
        <f t="shared" si="2"/>
        <v>34'6"</v>
      </c>
      <c r="K9" s="15">
        <v>2</v>
      </c>
    </row>
    <row r="10" spans="3:11" x14ac:dyDescent="0.2">
      <c r="C10" s="61">
        <v>5</v>
      </c>
      <c r="D10" s="61" t="e">
        <f t="shared" si="0"/>
        <v>#VALUE!</v>
      </c>
      <c r="E10" s="59">
        <v>45</v>
      </c>
      <c r="F10" s="59" t="str">
        <f>IF(E10="", "", VLOOKUP(E10, 'Team List'!$A:$B, 2, FALSE))</f>
        <v>Cameron Karaus</v>
      </c>
      <c r="G10" s="59" t="str">
        <f>IF(E10="", "", VLOOKUP(E10, 'Team List'!$A:$C, 3, FALSE))</f>
        <v>SIGMA CHI</v>
      </c>
      <c r="H10" s="83" t="s">
        <v>293</v>
      </c>
      <c r="I10" s="84" t="str">
        <f t="shared" si="1"/>
        <v>31'10"</v>
      </c>
      <c r="J10" s="84" t="str">
        <f t="shared" si="2"/>
        <v>31'10"</v>
      </c>
      <c r="K10" s="15">
        <v>1</v>
      </c>
    </row>
    <row r="11" spans="3:11" x14ac:dyDescent="0.2">
      <c r="C11" s="61">
        <v>6</v>
      </c>
      <c r="D11" s="61" t="e">
        <f t="shared" si="0"/>
        <v>#VALUE!</v>
      </c>
      <c r="E11" s="59">
        <v>11</v>
      </c>
      <c r="F11" s="59" t="str">
        <f>IF(E11="", "", VLOOKUP(E11, 'Team List'!$A:$B, 2, FALSE))</f>
        <v>John Collins</v>
      </c>
      <c r="G11" s="59" t="str">
        <f>IF(E11="", "", VLOOKUP(E11, 'Team List'!$A:$C, 3, FALSE))</f>
        <v>BETA THETA PI</v>
      </c>
      <c r="H11" s="83" t="s">
        <v>295</v>
      </c>
      <c r="I11" s="84" t="str">
        <f t="shared" si="1"/>
        <v>30'4"</v>
      </c>
      <c r="J11" s="84" t="str">
        <f t="shared" si="2"/>
        <v>30'4"</v>
      </c>
      <c r="K11" s="15"/>
    </row>
    <row r="12" spans="3:11" x14ac:dyDescent="0.2">
      <c r="C12" s="61">
        <v>7</v>
      </c>
      <c r="D12" s="61" t="e">
        <f t="shared" si="0"/>
        <v>#VALUE!</v>
      </c>
      <c r="E12" s="59">
        <v>27</v>
      </c>
      <c r="F12" s="59" t="str">
        <f>IF(E12="", "", VLOOKUP(E12, 'Team List'!$A:$B, 2, FALSE))</f>
        <v>Joseph Lancos</v>
      </c>
      <c r="G12" s="59" t="str">
        <f>IF(E12="", "", VLOOKUP(E12, 'Team List'!$A:$C, 3, FALSE))</f>
        <v>PHI DELT</v>
      </c>
      <c r="H12" s="83" t="s">
        <v>303</v>
      </c>
      <c r="I12" s="84" t="str">
        <f t="shared" si="1"/>
        <v>30'11"</v>
      </c>
      <c r="J12" s="84" t="str">
        <f t="shared" si="2"/>
        <v>30'11"</v>
      </c>
      <c r="K12" s="15"/>
    </row>
    <row r="13" spans="3:11" x14ac:dyDescent="0.2">
      <c r="C13" s="61">
        <v>8</v>
      </c>
      <c r="D13" s="61" t="e">
        <f t="shared" si="0"/>
        <v>#VALUE!</v>
      </c>
      <c r="E13" s="59">
        <v>111</v>
      </c>
      <c r="F13" s="59" t="str">
        <f>IF(E13="", "", VLOOKUP(E13, 'Team List'!$A:$B, 2, FALSE))</f>
        <v>Michael High</v>
      </c>
      <c r="G13" s="59" t="str">
        <f>IF(E13="", "", VLOOKUP(E13, 'Team List'!$A:$C, 3, FALSE))</f>
        <v>PHI DELT</v>
      </c>
      <c r="H13" s="83" t="s">
        <v>301</v>
      </c>
      <c r="I13" s="84" t="str">
        <f t="shared" si="1"/>
        <v>30'10"</v>
      </c>
      <c r="J13" s="84" t="str">
        <f t="shared" si="2"/>
        <v>30'10"</v>
      </c>
      <c r="K13" s="15"/>
    </row>
    <row r="14" spans="3:11" x14ac:dyDescent="0.2">
      <c r="C14" s="61">
        <v>9</v>
      </c>
      <c r="D14" s="61" t="e">
        <f t="shared" si="0"/>
        <v>#VALUE!</v>
      </c>
      <c r="E14" s="59">
        <v>80</v>
      </c>
      <c r="F14" s="59" t="str">
        <f>IF(E14="", "", VLOOKUP(E14, 'Team List'!$A:$B, 2, FALSE))</f>
        <v>Christopher Cerjan</v>
      </c>
      <c r="G14" s="59" t="str">
        <f>IF(E14="", "", VLOOKUP(E14, 'Team List'!$A:$C, 3, FALSE))</f>
        <v>WHITE LIGHTNING</v>
      </c>
      <c r="H14" s="83" t="s">
        <v>298</v>
      </c>
      <c r="I14" s="84" t="str">
        <f t="shared" si="1"/>
        <v>27'8"</v>
      </c>
      <c r="J14" s="84" t="str">
        <f t="shared" si="2"/>
        <v>27'8"</v>
      </c>
      <c r="K14" s="15"/>
    </row>
    <row r="15" spans="3:11" x14ac:dyDescent="0.2">
      <c r="C15" s="61">
        <v>10</v>
      </c>
      <c r="D15" s="61" t="str">
        <f t="shared" si="0"/>
        <v/>
      </c>
      <c r="E15" s="59">
        <v>211</v>
      </c>
      <c r="F15" s="59" t="str">
        <f>IF(E15="", "", VLOOKUP(E15, 'Team List'!$A:$B, 2, FALSE))</f>
        <v>Justin Runac</v>
      </c>
      <c r="G15" s="59" t="str">
        <f>IF(E15="", "", VLOOKUP(E15, 'Team List'!$A:$C, 3, FALSE))</f>
        <v>INDIVIDUAL</v>
      </c>
      <c r="H15" s="83" t="s">
        <v>294</v>
      </c>
      <c r="I15" s="84" t="str">
        <f t="shared" si="1"/>
        <v>27'10"</v>
      </c>
      <c r="J15" s="84" t="str">
        <f t="shared" si="2"/>
        <v/>
      </c>
      <c r="K15" s="15"/>
    </row>
    <row r="16" spans="3:11" x14ac:dyDescent="0.2">
      <c r="C16" s="61">
        <v>11</v>
      </c>
      <c r="D16" s="61" t="e">
        <f t="shared" si="0"/>
        <v>#VALUE!</v>
      </c>
      <c r="E16" s="59">
        <v>33</v>
      </c>
      <c r="F16" s="59" t="str">
        <f>IF(E16="", "", VLOOKUP(E16, 'Team List'!$A:$B, 2, FALSE))</f>
        <v>Jeremy Adams</v>
      </c>
      <c r="G16" s="59" t="str">
        <f>IF(E16="", "", VLOOKUP(E16, 'Team List'!$A:$C, 3, FALSE))</f>
        <v>PHI KAPPA TAU</v>
      </c>
      <c r="H16" s="83" t="s">
        <v>302</v>
      </c>
      <c r="I16" s="84" t="str">
        <f t="shared" si="1"/>
        <v>24'9"</v>
      </c>
      <c r="J16" s="84" t="str">
        <f t="shared" si="2"/>
        <v>24'9"</v>
      </c>
      <c r="K16" s="15"/>
    </row>
    <row r="17" spans="3:11" x14ac:dyDescent="0.2">
      <c r="C17" s="61">
        <v>12</v>
      </c>
      <c r="D17" s="61" t="e">
        <f t="shared" si="0"/>
        <v>#VALUE!</v>
      </c>
      <c r="E17" s="59">
        <v>73</v>
      </c>
      <c r="F17" s="59" t="str">
        <f>IF(E17="", "", VLOOKUP(E17, 'Team List'!$A:$B, 2, FALSE))</f>
        <v>Nicholas Brown</v>
      </c>
      <c r="G17" s="59" t="str">
        <f>IF(E17="", "", VLOOKUP(E17, 'Team List'!$A:$C, 3, FALSE))</f>
        <v>TRIGATORS</v>
      </c>
      <c r="H17" s="83" t="s">
        <v>297</v>
      </c>
      <c r="I17" s="84" t="str">
        <f t="shared" si="1"/>
        <v>23'10"</v>
      </c>
      <c r="J17" s="84" t="str">
        <f t="shared" si="2"/>
        <v>23'10"</v>
      </c>
      <c r="K17" s="15"/>
    </row>
    <row r="18" spans="3:11" x14ac:dyDescent="0.2">
      <c r="C18" s="61" t="str">
        <f t="shared" ref="C18:C49" si="3">IF(H18="","",IF(G18="FLORIDA CLUB SWIMMING","",RANK(I18,$I$6:$I$50,1)))</f>
        <v/>
      </c>
      <c r="D18" s="61" t="str">
        <f t="shared" si="0"/>
        <v/>
      </c>
      <c r="E18" s="59"/>
      <c r="F18" s="59" t="str">
        <f>IF(E18="", "", VLOOKUP(E18, 'Team List'!$A:$B, 2, FALSE))</f>
        <v/>
      </c>
      <c r="G18" s="59" t="str">
        <f>IF(E18="", "", VLOOKUP(E18, 'Team List'!$A:$C, 3, FALSE))</f>
        <v/>
      </c>
      <c r="H18" s="83"/>
      <c r="I18" s="84" t="str">
        <f t="shared" si="1"/>
        <v/>
      </c>
      <c r="J18" s="84" t="str">
        <f t="shared" si="2"/>
        <v/>
      </c>
      <c r="K18" s="15" t="str">
        <f t="shared" ref="K18:K49" si="4">IF(D18="","",IF(D18=1,6,IF(D18=2,4,IF(D18=3,3,IF(D18=4,2,IF(D18=5,1,""))))))</f>
        <v/>
      </c>
    </row>
    <row r="19" spans="3:11" x14ac:dyDescent="0.2">
      <c r="C19" s="61" t="str">
        <f t="shared" si="3"/>
        <v/>
      </c>
      <c r="D19" s="61" t="str">
        <f t="shared" si="0"/>
        <v/>
      </c>
      <c r="E19" s="59"/>
      <c r="F19" s="59" t="str">
        <f>IF(E19="", "", VLOOKUP(E19, 'Team List'!$A:$B, 2, FALSE))</f>
        <v/>
      </c>
      <c r="G19" s="59" t="str">
        <f>IF(E19="", "", VLOOKUP(E19, 'Team List'!$A:$C, 3, FALSE))</f>
        <v/>
      </c>
      <c r="H19" s="83"/>
      <c r="I19" s="84" t="str">
        <f t="shared" si="1"/>
        <v/>
      </c>
      <c r="J19" s="84" t="str">
        <f t="shared" si="2"/>
        <v/>
      </c>
      <c r="K19" s="15" t="str">
        <f t="shared" si="4"/>
        <v/>
      </c>
    </row>
    <row r="20" spans="3:11" x14ac:dyDescent="0.2">
      <c r="C20" s="61" t="str">
        <f t="shared" si="3"/>
        <v/>
      </c>
      <c r="D20" s="61" t="str">
        <f t="shared" si="0"/>
        <v/>
      </c>
      <c r="E20" s="59"/>
      <c r="F20" s="59" t="str">
        <f>IF(E20="", "", VLOOKUP(E20, 'Team List'!$A:$B, 2, FALSE))</f>
        <v/>
      </c>
      <c r="G20" s="59" t="str">
        <f>IF(E20="", "", VLOOKUP(E20, 'Team List'!$A:$C, 3, FALSE))</f>
        <v/>
      </c>
      <c r="H20" s="83"/>
      <c r="I20" s="84" t="str">
        <f t="shared" si="1"/>
        <v/>
      </c>
      <c r="J20" s="84" t="str">
        <f t="shared" si="2"/>
        <v/>
      </c>
      <c r="K20" s="15" t="str">
        <f t="shared" si="4"/>
        <v/>
      </c>
    </row>
    <row r="21" spans="3:11" x14ac:dyDescent="0.2">
      <c r="C21" s="61" t="str">
        <f t="shared" si="3"/>
        <v/>
      </c>
      <c r="D21" s="61" t="str">
        <f t="shared" si="0"/>
        <v/>
      </c>
      <c r="E21" s="59"/>
      <c r="F21" s="59" t="str">
        <f>IF(E21="", "", VLOOKUP(E21, 'Team List'!$A:$B, 2, FALSE))</f>
        <v/>
      </c>
      <c r="G21" s="59" t="str">
        <f>IF(E21="", "", VLOOKUP(E21, 'Team List'!$A:$C, 3, FALSE))</f>
        <v/>
      </c>
      <c r="H21" s="83"/>
      <c r="I21" s="84" t="str">
        <f t="shared" si="1"/>
        <v/>
      </c>
      <c r="J21" s="84" t="str">
        <f t="shared" si="2"/>
        <v/>
      </c>
      <c r="K21" s="15" t="str">
        <f t="shared" si="4"/>
        <v/>
      </c>
    </row>
    <row r="22" spans="3:11" x14ac:dyDescent="0.2">
      <c r="C22" s="61" t="str">
        <f t="shared" si="3"/>
        <v/>
      </c>
      <c r="D22" s="61" t="str">
        <f t="shared" si="0"/>
        <v/>
      </c>
      <c r="E22" s="59"/>
      <c r="F22" s="59" t="str">
        <f>IF(E22="", "", VLOOKUP(E22, 'Team List'!$A:$B, 2, FALSE))</f>
        <v/>
      </c>
      <c r="G22" s="59" t="str">
        <f>IF(E22="", "", VLOOKUP(E22, 'Team List'!$A:$C, 3, FALSE))</f>
        <v/>
      </c>
      <c r="H22" s="83"/>
      <c r="I22" s="84" t="str">
        <f t="shared" si="1"/>
        <v/>
      </c>
      <c r="J22" s="84" t="str">
        <f t="shared" si="2"/>
        <v/>
      </c>
      <c r="K22" s="15" t="str">
        <f t="shared" si="4"/>
        <v/>
      </c>
    </row>
    <row r="23" spans="3:11" x14ac:dyDescent="0.2">
      <c r="C23" s="61" t="str">
        <f t="shared" si="3"/>
        <v/>
      </c>
      <c r="D23" s="61" t="str">
        <f t="shared" si="0"/>
        <v/>
      </c>
      <c r="E23" s="59"/>
      <c r="F23" s="59" t="str">
        <f>IF(E23="", "", VLOOKUP(E23, 'Team List'!$A:$B, 2, FALSE))</f>
        <v/>
      </c>
      <c r="G23" s="59" t="str">
        <f>IF(E23="", "", VLOOKUP(E23, 'Team List'!$A:$C, 3, FALSE))</f>
        <v/>
      </c>
      <c r="H23" s="83"/>
      <c r="I23" s="84" t="str">
        <f t="shared" si="1"/>
        <v/>
      </c>
      <c r="J23" s="84" t="str">
        <f t="shared" si="2"/>
        <v/>
      </c>
      <c r="K23" s="15" t="str">
        <f t="shared" si="4"/>
        <v/>
      </c>
    </row>
    <row r="24" spans="3:11" x14ac:dyDescent="0.2">
      <c r="C24" s="61" t="str">
        <f t="shared" si="3"/>
        <v/>
      </c>
      <c r="D24" s="61" t="str">
        <f t="shared" si="0"/>
        <v/>
      </c>
      <c r="E24" s="59"/>
      <c r="F24" s="59" t="str">
        <f>IF(E24="", "", VLOOKUP(E24, 'Team List'!$A:$B, 2, FALSE))</f>
        <v/>
      </c>
      <c r="G24" s="59" t="str">
        <f>IF(E24="", "", VLOOKUP(E24, 'Team List'!$A:$C, 3, FALSE))</f>
        <v/>
      </c>
      <c r="H24" s="83"/>
      <c r="I24" s="84" t="str">
        <f t="shared" si="1"/>
        <v/>
      </c>
      <c r="J24" s="84" t="str">
        <f t="shared" si="2"/>
        <v/>
      </c>
      <c r="K24" s="15" t="str">
        <f t="shared" si="4"/>
        <v/>
      </c>
    </row>
    <row r="25" spans="3:11" x14ac:dyDescent="0.2">
      <c r="C25" s="61" t="str">
        <f t="shared" si="3"/>
        <v/>
      </c>
      <c r="D25" s="61" t="str">
        <f t="shared" si="0"/>
        <v/>
      </c>
      <c r="E25" s="59"/>
      <c r="F25" s="59" t="str">
        <f>IF(E25="", "", VLOOKUP(E25, 'Team List'!$A:$B, 2, FALSE))</f>
        <v/>
      </c>
      <c r="G25" s="59" t="str">
        <f>IF(E25="", "", VLOOKUP(E25, 'Team List'!$A:$C, 3, FALSE))</f>
        <v/>
      </c>
      <c r="H25" s="83"/>
      <c r="I25" s="84" t="str">
        <f t="shared" si="1"/>
        <v/>
      </c>
      <c r="J25" s="84" t="str">
        <f t="shared" si="2"/>
        <v/>
      </c>
      <c r="K25" s="15" t="str">
        <f t="shared" si="4"/>
        <v/>
      </c>
    </row>
    <row r="26" spans="3:11" x14ac:dyDescent="0.2">
      <c r="C26" s="61" t="str">
        <f t="shared" si="3"/>
        <v/>
      </c>
      <c r="D26" s="61" t="str">
        <f t="shared" si="0"/>
        <v/>
      </c>
      <c r="E26" s="59"/>
      <c r="F26" s="59" t="str">
        <f>IF(E26="", "", VLOOKUP(E26, 'Team List'!$A:$B, 2, FALSE))</f>
        <v/>
      </c>
      <c r="G26" s="59" t="str">
        <f>IF(E26="", "", VLOOKUP(E26, 'Team List'!$A:$C, 3, FALSE))</f>
        <v/>
      </c>
      <c r="H26" s="83"/>
      <c r="I26" s="84" t="str">
        <f t="shared" si="1"/>
        <v/>
      </c>
      <c r="J26" s="84" t="str">
        <f t="shared" si="2"/>
        <v/>
      </c>
      <c r="K26" s="15" t="str">
        <f t="shared" si="4"/>
        <v/>
      </c>
    </row>
    <row r="27" spans="3:11" x14ac:dyDescent="0.2">
      <c r="C27" s="61" t="str">
        <f t="shared" si="3"/>
        <v/>
      </c>
      <c r="D27" s="61" t="str">
        <f t="shared" si="0"/>
        <v/>
      </c>
      <c r="E27" s="59"/>
      <c r="F27" s="59" t="str">
        <f>IF(E27="", "", VLOOKUP(E27, 'Team List'!$A:$B, 2, FALSE))</f>
        <v/>
      </c>
      <c r="G27" s="59" t="str">
        <f>IF(E27="", "", VLOOKUP(E27, 'Team List'!$A:$C, 3, FALSE))</f>
        <v/>
      </c>
      <c r="H27" s="83"/>
      <c r="I27" s="84" t="str">
        <f t="shared" si="1"/>
        <v/>
      </c>
      <c r="J27" s="84" t="str">
        <f t="shared" si="2"/>
        <v/>
      </c>
      <c r="K27" s="15" t="str">
        <f t="shared" si="4"/>
        <v/>
      </c>
    </row>
    <row r="28" spans="3:11" x14ac:dyDescent="0.2">
      <c r="C28" s="61" t="str">
        <f t="shared" si="3"/>
        <v/>
      </c>
      <c r="D28" s="61" t="str">
        <f t="shared" si="0"/>
        <v/>
      </c>
      <c r="E28" s="59"/>
      <c r="F28" s="59" t="str">
        <f>IF(E28="", "", VLOOKUP(E28, 'Team List'!$A:$B, 2, FALSE))</f>
        <v/>
      </c>
      <c r="G28" s="59" t="str">
        <f>IF(E28="", "", VLOOKUP(E28, 'Team List'!$A:$C, 3, FALSE))</f>
        <v/>
      </c>
      <c r="H28" s="83"/>
      <c r="I28" s="84" t="str">
        <f t="shared" si="1"/>
        <v/>
      </c>
      <c r="J28" s="84" t="str">
        <f t="shared" si="2"/>
        <v/>
      </c>
      <c r="K28" s="15" t="str">
        <f t="shared" si="4"/>
        <v/>
      </c>
    </row>
    <row r="29" spans="3:11" x14ac:dyDescent="0.2">
      <c r="C29" s="61" t="str">
        <f t="shared" si="3"/>
        <v/>
      </c>
      <c r="D29" s="61" t="str">
        <f t="shared" si="0"/>
        <v/>
      </c>
      <c r="E29" s="59"/>
      <c r="F29" s="59" t="str">
        <f>IF(E29="", "", VLOOKUP(E29, 'Team List'!$A:$B, 2, FALSE))</f>
        <v/>
      </c>
      <c r="G29" s="59" t="str">
        <f>IF(E29="", "", VLOOKUP(E29, 'Team List'!$A:$C, 3, FALSE))</f>
        <v/>
      </c>
      <c r="H29" s="83"/>
      <c r="I29" s="84" t="str">
        <f t="shared" si="1"/>
        <v/>
      </c>
      <c r="J29" s="84" t="str">
        <f t="shared" si="2"/>
        <v/>
      </c>
      <c r="K29" s="15" t="str">
        <f t="shared" si="4"/>
        <v/>
      </c>
    </row>
    <row r="30" spans="3:11" x14ac:dyDescent="0.2">
      <c r="C30" s="61" t="str">
        <f t="shared" si="3"/>
        <v/>
      </c>
      <c r="D30" s="61" t="str">
        <f t="shared" si="0"/>
        <v/>
      </c>
      <c r="E30" s="59"/>
      <c r="F30" s="59" t="str">
        <f>IF(E30="", "", VLOOKUP(E30, 'Team List'!$A:$B, 2, FALSE))</f>
        <v/>
      </c>
      <c r="G30" s="59" t="str">
        <f>IF(E30="", "", VLOOKUP(E30, 'Team List'!$A:$C, 3, FALSE))</f>
        <v/>
      </c>
      <c r="H30" s="83"/>
      <c r="I30" s="84" t="str">
        <f t="shared" si="1"/>
        <v/>
      </c>
      <c r="J30" s="84" t="str">
        <f t="shared" si="2"/>
        <v/>
      </c>
      <c r="K30" s="15" t="str">
        <f t="shared" si="4"/>
        <v/>
      </c>
    </row>
    <row r="31" spans="3:11" x14ac:dyDescent="0.2">
      <c r="C31" s="61" t="str">
        <f t="shared" si="3"/>
        <v/>
      </c>
      <c r="D31" s="61" t="str">
        <f t="shared" si="0"/>
        <v/>
      </c>
      <c r="E31" s="59"/>
      <c r="F31" s="59" t="str">
        <f>IF(E31="", "", VLOOKUP(E31, 'Team List'!$A:$B, 2, FALSE))</f>
        <v/>
      </c>
      <c r="G31" s="59" t="str">
        <f>IF(E31="", "", VLOOKUP(E31, 'Team List'!$A:$C, 3, FALSE))</f>
        <v/>
      </c>
      <c r="H31" s="83"/>
      <c r="I31" s="84" t="str">
        <f t="shared" si="1"/>
        <v/>
      </c>
      <c r="J31" s="84" t="str">
        <f t="shared" si="2"/>
        <v/>
      </c>
      <c r="K31" s="15" t="str">
        <f t="shared" si="4"/>
        <v/>
      </c>
    </row>
    <row r="32" spans="3:11" x14ac:dyDescent="0.2">
      <c r="C32" s="61" t="str">
        <f t="shared" si="3"/>
        <v/>
      </c>
      <c r="D32" s="61" t="str">
        <f t="shared" si="0"/>
        <v/>
      </c>
      <c r="E32" s="59"/>
      <c r="F32" s="59" t="str">
        <f>IF(E32="", "", VLOOKUP(E32, 'Team List'!$A:$B, 2, FALSE))</f>
        <v/>
      </c>
      <c r="G32" s="59" t="str">
        <f>IF(E32="", "", VLOOKUP(E32, 'Team List'!$A:$C, 3, FALSE))</f>
        <v/>
      </c>
      <c r="H32" s="83"/>
      <c r="I32" s="84" t="str">
        <f t="shared" si="1"/>
        <v/>
      </c>
      <c r="J32" s="84" t="str">
        <f t="shared" si="2"/>
        <v/>
      </c>
      <c r="K32" s="15" t="str">
        <f t="shared" si="4"/>
        <v/>
      </c>
    </row>
    <row r="33" spans="3:11" x14ac:dyDescent="0.2">
      <c r="C33" s="61" t="str">
        <f t="shared" si="3"/>
        <v/>
      </c>
      <c r="D33" s="61" t="str">
        <f t="shared" si="0"/>
        <v/>
      </c>
      <c r="E33" s="59"/>
      <c r="F33" s="59" t="str">
        <f>IF(E33="", "", VLOOKUP(E33, 'Team List'!$A:$B, 2, FALSE))</f>
        <v/>
      </c>
      <c r="G33" s="59" t="str">
        <f>IF(E33="", "", VLOOKUP(E33, 'Team List'!$A:$C, 3, FALSE))</f>
        <v/>
      </c>
      <c r="H33" s="83"/>
      <c r="I33" s="84" t="str">
        <f t="shared" si="1"/>
        <v/>
      </c>
      <c r="J33" s="84" t="str">
        <f t="shared" si="2"/>
        <v/>
      </c>
      <c r="K33" s="15" t="str">
        <f t="shared" si="4"/>
        <v/>
      </c>
    </row>
    <row r="34" spans="3:11" x14ac:dyDescent="0.2">
      <c r="C34" s="61" t="str">
        <f t="shared" si="3"/>
        <v/>
      </c>
      <c r="D34" s="61" t="str">
        <f t="shared" si="0"/>
        <v/>
      </c>
      <c r="E34" s="59"/>
      <c r="F34" s="59" t="str">
        <f>IF(E34="", "", VLOOKUP(E34, 'Team List'!$A:$B, 2, FALSE))</f>
        <v/>
      </c>
      <c r="G34" s="59" t="str">
        <f>IF(E34="", "", VLOOKUP(E34, 'Team List'!$A:$C, 3, FALSE))</f>
        <v/>
      </c>
      <c r="H34" s="83"/>
      <c r="I34" s="84" t="str">
        <f t="shared" si="1"/>
        <v/>
      </c>
      <c r="J34" s="84" t="str">
        <f t="shared" si="2"/>
        <v/>
      </c>
      <c r="K34" s="15" t="str">
        <f t="shared" si="4"/>
        <v/>
      </c>
    </row>
    <row r="35" spans="3:11" x14ac:dyDescent="0.2">
      <c r="C35" s="61" t="str">
        <f t="shared" si="3"/>
        <v/>
      </c>
      <c r="D35" s="61" t="str">
        <f t="shared" si="0"/>
        <v/>
      </c>
      <c r="E35" s="59"/>
      <c r="F35" s="59" t="str">
        <f>IF(E35="", "", VLOOKUP(E35, 'Team List'!$A:$B, 2, FALSE))</f>
        <v/>
      </c>
      <c r="G35" s="59" t="str">
        <f>IF(E35="", "", VLOOKUP(E35, 'Team List'!$A:$C, 3, FALSE))</f>
        <v/>
      </c>
      <c r="H35" s="83"/>
      <c r="I35" s="84" t="str">
        <f t="shared" si="1"/>
        <v/>
      </c>
      <c r="J35" s="84" t="str">
        <f t="shared" si="2"/>
        <v/>
      </c>
      <c r="K35" s="15" t="str">
        <f t="shared" si="4"/>
        <v/>
      </c>
    </row>
    <row r="36" spans="3:11" x14ac:dyDescent="0.2">
      <c r="C36" s="61" t="str">
        <f t="shared" si="3"/>
        <v/>
      </c>
      <c r="D36" s="61" t="str">
        <f t="shared" si="0"/>
        <v/>
      </c>
      <c r="E36" s="59"/>
      <c r="F36" s="59" t="str">
        <f>IF(E36="", "", VLOOKUP(E36, 'Team List'!$A:$B, 2, FALSE))</f>
        <v/>
      </c>
      <c r="G36" s="59" t="str">
        <f>IF(E36="", "", VLOOKUP(E36, 'Team List'!$A:$C, 3, FALSE))</f>
        <v/>
      </c>
      <c r="H36" s="83"/>
      <c r="I36" s="84" t="str">
        <f t="shared" si="1"/>
        <v/>
      </c>
      <c r="J36" s="84" t="str">
        <f t="shared" si="2"/>
        <v/>
      </c>
      <c r="K36" s="15" t="str">
        <f t="shared" si="4"/>
        <v/>
      </c>
    </row>
    <row r="37" spans="3:11" x14ac:dyDescent="0.2">
      <c r="C37" s="61" t="str">
        <f t="shared" si="3"/>
        <v/>
      </c>
      <c r="D37" s="61" t="str">
        <f t="shared" si="0"/>
        <v/>
      </c>
      <c r="E37" s="59"/>
      <c r="F37" s="59" t="str">
        <f>IF(E37="", "", VLOOKUP(E37, 'Team List'!$A:$B, 2, FALSE))</f>
        <v/>
      </c>
      <c r="G37" s="59" t="str">
        <f>IF(E37="", "", VLOOKUP(E37, 'Team List'!$A:$C, 3, FALSE))</f>
        <v/>
      </c>
      <c r="H37" s="83"/>
      <c r="I37" s="84" t="str">
        <f t="shared" si="1"/>
        <v/>
      </c>
      <c r="J37" s="84" t="str">
        <f t="shared" si="2"/>
        <v/>
      </c>
      <c r="K37" s="15" t="str">
        <f t="shared" si="4"/>
        <v/>
      </c>
    </row>
    <row r="38" spans="3:11" x14ac:dyDescent="0.2">
      <c r="C38" s="61" t="str">
        <f t="shared" si="3"/>
        <v/>
      </c>
      <c r="D38" s="61" t="str">
        <f t="shared" si="0"/>
        <v/>
      </c>
      <c r="E38" s="59"/>
      <c r="F38" s="59" t="str">
        <f>IF(E38="", "", VLOOKUP(E38, 'Team List'!$A:$B, 2, FALSE))</f>
        <v/>
      </c>
      <c r="G38" s="59" t="str">
        <f>IF(E38="", "", VLOOKUP(E38, 'Team List'!$A:$C, 3, FALSE))</f>
        <v/>
      </c>
      <c r="H38" s="83"/>
      <c r="I38" s="84" t="str">
        <f t="shared" si="1"/>
        <v/>
      </c>
      <c r="J38" s="84" t="str">
        <f t="shared" si="2"/>
        <v/>
      </c>
      <c r="K38" s="15" t="str">
        <f t="shared" si="4"/>
        <v/>
      </c>
    </row>
    <row r="39" spans="3:11" x14ac:dyDescent="0.2">
      <c r="C39" s="61" t="str">
        <f t="shared" si="3"/>
        <v/>
      </c>
      <c r="D39" s="61" t="str">
        <f t="shared" si="0"/>
        <v/>
      </c>
      <c r="E39" s="59"/>
      <c r="F39" s="59" t="str">
        <f>IF(E39="", "", VLOOKUP(E39, 'Team List'!$A:$B, 2, FALSE))</f>
        <v/>
      </c>
      <c r="G39" s="59" t="str">
        <f>IF(E39="", "", VLOOKUP(E39, 'Team List'!$A:$C, 3, FALSE))</f>
        <v/>
      </c>
      <c r="H39" s="83"/>
      <c r="I39" s="84" t="str">
        <f t="shared" si="1"/>
        <v/>
      </c>
      <c r="J39" s="84" t="str">
        <f t="shared" si="2"/>
        <v/>
      </c>
      <c r="K39" s="15" t="str">
        <f t="shared" si="4"/>
        <v/>
      </c>
    </row>
    <row r="40" spans="3:11" x14ac:dyDescent="0.2">
      <c r="C40" s="61" t="str">
        <f t="shared" si="3"/>
        <v/>
      </c>
      <c r="D40" s="61" t="str">
        <f t="shared" si="0"/>
        <v/>
      </c>
      <c r="E40" s="59"/>
      <c r="F40" s="59" t="str">
        <f>IF(E40="", "", VLOOKUP(E40, 'Team List'!$A:$B, 2, FALSE))</f>
        <v/>
      </c>
      <c r="G40" s="59" t="str">
        <f>IF(E40="", "", VLOOKUP(E40, 'Team List'!$A:$C, 3, FALSE))</f>
        <v/>
      </c>
      <c r="H40" s="83"/>
      <c r="I40" s="84" t="str">
        <f t="shared" si="1"/>
        <v/>
      </c>
      <c r="J40" s="84" t="str">
        <f t="shared" si="2"/>
        <v/>
      </c>
      <c r="K40" s="15" t="str">
        <f t="shared" si="4"/>
        <v/>
      </c>
    </row>
    <row r="41" spans="3:11" x14ac:dyDescent="0.2">
      <c r="C41" s="61" t="str">
        <f t="shared" si="3"/>
        <v/>
      </c>
      <c r="D41" s="61" t="str">
        <f t="shared" si="0"/>
        <v/>
      </c>
      <c r="E41" s="59"/>
      <c r="F41" s="59" t="str">
        <f>IF(E41="", "", VLOOKUP(E41, 'Team List'!$A:$B, 2, FALSE))</f>
        <v/>
      </c>
      <c r="G41" s="59" t="str">
        <f>IF(E41="", "", VLOOKUP(E41, 'Team List'!$A:$C, 3, FALSE))</f>
        <v/>
      </c>
      <c r="H41" s="83"/>
      <c r="I41" s="84" t="str">
        <f t="shared" si="1"/>
        <v/>
      </c>
      <c r="J41" s="84" t="str">
        <f t="shared" si="2"/>
        <v/>
      </c>
      <c r="K41" s="15" t="str">
        <f t="shared" si="4"/>
        <v/>
      </c>
    </row>
    <row r="42" spans="3:11" x14ac:dyDescent="0.2">
      <c r="C42" s="61" t="str">
        <f t="shared" si="3"/>
        <v/>
      </c>
      <c r="D42" s="61" t="str">
        <f t="shared" si="0"/>
        <v/>
      </c>
      <c r="E42" s="59"/>
      <c r="F42" s="59" t="str">
        <f>IF(E42="", "", VLOOKUP(E42, 'Team List'!$A:$B, 2, FALSE))</f>
        <v/>
      </c>
      <c r="G42" s="59" t="str">
        <f>IF(E42="", "", VLOOKUP(E42, 'Team List'!$A:$C, 3, FALSE))</f>
        <v/>
      </c>
      <c r="H42" s="83"/>
      <c r="I42" s="84" t="str">
        <f t="shared" si="1"/>
        <v/>
      </c>
      <c r="J42" s="84" t="str">
        <f t="shared" si="2"/>
        <v/>
      </c>
      <c r="K42" s="15" t="str">
        <f t="shared" si="4"/>
        <v/>
      </c>
    </row>
    <row r="43" spans="3:11" x14ac:dyDescent="0.2">
      <c r="C43" s="61" t="str">
        <f t="shared" si="3"/>
        <v/>
      </c>
      <c r="D43" s="61" t="str">
        <f t="shared" si="0"/>
        <v/>
      </c>
      <c r="E43" s="59"/>
      <c r="F43" s="59" t="str">
        <f>IF(E43="", "", VLOOKUP(E43, 'Team List'!$A:$B, 2, FALSE))</f>
        <v/>
      </c>
      <c r="G43" s="59" t="str">
        <f>IF(E43="", "", VLOOKUP(E43, 'Team List'!$A:$C, 3, FALSE))</f>
        <v/>
      </c>
      <c r="H43" s="83"/>
      <c r="I43" s="84" t="str">
        <f t="shared" si="1"/>
        <v/>
      </c>
      <c r="J43" s="84" t="str">
        <f t="shared" si="2"/>
        <v/>
      </c>
      <c r="K43" s="15" t="str">
        <f t="shared" si="4"/>
        <v/>
      </c>
    </row>
    <row r="44" spans="3:11" x14ac:dyDescent="0.2">
      <c r="C44" s="61" t="str">
        <f t="shared" si="3"/>
        <v/>
      </c>
      <c r="D44" s="61" t="str">
        <f t="shared" si="0"/>
        <v/>
      </c>
      <c r="E44" s="59"/>
      <c r="F44" s="59" t="str">
        <f>IF(E44="", "", VLOOKUP(E44, 'Team List'!$A:$B, 2, FALSE))</f>
        <v/>
      </c>
      <c r="G44" s="59" t="str">
        <f>IF(E44="", "", VLOOKUP(E44, 'Team List'!$A:$C, 3, FALSE))</f>
        <v/>
      </c>
      <c r="H44" s="83"/>
      <c r="I44" s="84" t="str">
        <f t="shared" si="1"/>
        <v/>
      </c>
      <c r="J44" s="84" t="str">
        <f t="shared" si="2"/>
        <v/>
      </c>
      <c r="K44" s="15" t="str">
        <f t="shared" si="4"/>
        <v/>
      </c>
    </row>
    <row r="45" spans="3:11" x14ac:dyDescent="0.2">
      <c r="C45" s="61" t="str">
        <f t="shared" si="3"/>
        <v/>
      </c>
      <c r="D45" s="61" t="str">
        <f t="shared" si="0"/>
        <v/>
      </c>
      <c r="E45" s="59"/>
      <c r="F45" s="59" t="str">
        <f>IF(E45="", "", VLOOKUP(E45, 'Team List'!$A:$B, 2, FALSE))</f>
        <v/>
      </c>
      <c r="G45" s="59" t="str">
        <f>IF(E45="", "", VLOOKUP(E45, 'Team List'!$A:$C, 3, FALSE))</f>
        <v/>
      </c>
      <c r="H45" s="83"/>
      <c r="I45" s="84" t="str">
        <f t="shared" si="1"/>
        <v/>
      </c>
      <c r="J45" s="84" t="str">
        <f t="shared" si="2"/>
        <v/>
      </c>
      <c r="K45" s="15" t="str">
        <f t="shared" si="4"/>
        <v/>
      </c>
    </row>
    <row r="46" spans="3:11" x14ac:dyDescent="0.2">
      <c r="C46" s="61" t="str">
        <f t="shared" si="3"/>
        <v/>
      </c>
      <c r="D46" s="61" t="str">
        <f t="shared" si="0"/>
        <v/>
      </c>
      <c r="E46" s="59"/>
      <c r="F46" s="59" t="str">
        <f>IF(E46="", "", VLOOKUP(E46, 'Team List'!$A:$B, 2, FALSE))</f>
        <v/>
      </c>
      <c r="G46" s="59" t="str">
        <f>IF(E46="", "", VLOOKUP(E46, 'Team List'!$A:$C, 3, FALSE))</f>
        <v/>
      </c>
      <c r="H46" s="83"/>
      <c r="I46" s="84" t="str">
        <f t="shared" si="1"/>
        <v/>
      </c>
      <c r="J46" s="84" t="str">
        <f t="shared" si="2"/>
        <v/>
      </c>
      <c r="K46" s="15" t="str">
        <f t="shared" si="4"/>
        <v/>
      </c>
    </row>
    <row r="47" spans="3:11" x14ac:dyDescent="0.2">
      <c r="C47" s="61" t="str">
        <f t="shared" si="3"/>
        <v/>
      </c>
      <c r="D47" s="61" t="str">
        <f t="shared" si="0"/>
        <v/>
      </c>
      <c r="E47" s="59"/>
      <c r="F47" s="59" t="str">
        <f>IF(E47="", "", VLOOKUP(E47, 'Team List'!$A:$B, 2, FALSE))</f>
        <v/>
      </c>
      <c r="G47" s="59" t="str">
        <f>IF(E47="", "", VLOOKUP(E47, 'Team List'!$A:$C, 3, FALSE))</f>
        <v/>
      </c>
      <c r="H47" s="83"/>
      <c r="I47" s="84" t="str">
        <f t="shared" si="1"/>
        <v/>
      </c>
      <c r="J47" s="84" t="str">
        <f t="shared" si="2"/>
        <v/>
      </c>
      <c r="K47" s="15" t="str">
        <f t="shared" si="4"/>
        <v/>
      </c>
    </row>
    <row r="48" spans="3:11" x14ac:dyDescent="0.2">
      <c r="C48" s="61" t="str">
        <f t="shared" si="3"/>
        <v/>
      </c>
      <c r="D48" s="61" t="str">
        <f t="shared" si="0"/>
        <v/>
      </c>
      <c r="E48" s="59"/>
      <c r="F48" s="59" t="str">
        <f>IF(E48="", "", VLOOKUP(E48, 'Team List'!$A:$B, 2, FALSE))</f>
        <v/>
      </c>
      <c r="G48" s="59" t="str">
        <f>IF(E48="", "", VLOOKUP(E48, 'Team List'!$A:$C, 3, FALSE))</f>
        <v/>
      </c>
      <c r="H48" s="83"/>
      <c r="I48" s="84" t="str">
        <f t="shared" si="1"/>
        <v/>
      </c>
      <c r="J48" s="84" t="str">
        <f t="shared" si="2"/>
        <v/>
      </c>
      <c r="K48" s="15" t="str">
        <f t="shared" si="4"/>
        <v/>
      </c>
    </row>
    <row r="49" spans="3:12" x14ac:dyDescent="0.2">
      <c r="C49" s="61" t="str">
        <f t="shared" si="3"/>
        <v/>
      </c>
      <c r="D49" s="61" t="str">
        <f t="shared" si="0"/>
        <v/>
      </c>
      <c r="E49" s="59"/>
      <c r="F49" s="59" t="str">
        <f>IF(E49="", "", VLOOKUP(E49, 'Team List'!$A:$B, 2, FALSE))</f>
        <v/>
      </c>
      <c r="G49" s="59" t="str">
        <f>IF(E49="", "", VLOOKUP(E49, 'Team List'!$A:$C, 3, FALSE))</f>
        <v/>
      </c>
      <c r="H49" s="83"/>
      <c r="I49" s="84" t="str">
        <f t="shared" si="1"/>
        <v/>
      </c>
      <c r="J49" s="84" t="str">
        <f t="shared" si="2"/>
        <v/>
      </c>
      <c r="K49" s="15" t="str">
        <f t="shared" si="4"/>
        <v/>
      </c>
    </row>
    <row r="50" spans="3:12" ht="14.25" x14ac:dyDescent="0.2">
      <c r="C50" s="3"/>
      <c r="D50" s="3"/>
      <c r="E50" s="3"/>
      <c r="F50" s="3"/>
      <c r="G50" s="3"/>
      <c r="H50" s="30"/>
      <c r="I50" s="30"/>
      <c r="J50" s="30"/>
      <c r="K50" s="16"/>
      <c r="L50" s="3"/>
    </row>
    <row r="51" spans="3:12" ht="14.25" x14ac:dyDescent="0.2">
      <c r="C51" s="119" t="s">
        <v>5</v>
      </c>
      <c r="D51" s="119"/>
      <c r="E51" s="119"/>
      <c r="F51" s="119"/>
      <c r="G51" s="119"/>
      <c r="H51" s="119"/>
      <c r="I51" s="119"/>
      <c r="J51" s="119"/>
      <c r="K51" s="119"/>
      <c r="L51" s="3"/>
    </row>
    <row r="52" spans="3:12" ht="14.25" x14ac:dyDescent="0.2">
      <c r="C52" s="3"/>
      <c r="D52" s="3"/>
      <c r="E52" s="3"/>
      <c r="F52" s="3"/>
      <c r="G52" s="3"/>
      <c r="H52" s="31"/>
      <c r="I52" s="31"/>
      <c r="J52" s="31"/>
      <c r="K52" s="16"/>
      <c r="L52" s="3"/>
    </row>
    <row r="53" spans="3:12" ht="14.25" x14ac:dyDescent="0.2">
      <c r="C53" s="3"/>
      <c r="D53" s="3"/>
      <c r="E53" s="3"/>
      <c r="F53" s="3"/>
      <c r="G53" s="3"/>
      <c r="H53" s="32"/>
      <c r="I53" s="32"/>
      <c r="J53" s="32"/>
      <c r="K53" s="16"/>
      <c r="L53" s="3"/>
    </row>
    <row r="54" spans="3:12" ht="14.25" x14ac:dyDescent="0.2">
      <c r="C54" s="2"/>
      <c r="D54" s="2"/>
      <c r="E54" s="2"/>
      <c r="F54" s="2"/>
      <c r="G54" s="2"/>
      <c r="H54" s="31"/>
      <c r="I54" s="31"/>
      <c r="J54" s="31"/>
      <c r="K54" s="16"/>
      <c r="L54" s="3"/>
    </row>
    <row r="55" spans="3:12" ht="14.25" x14ac:dyDescent="0.2">
      <c r="C55" s="2"/>
      <c r="D55" s="2"/>
      <c r="E55" s="2"/>
      <c r="F55" s="2"/>
      <c r="G55" s="2"/>
      <c r="H55" s="32"/>
      <c r="I55" s="32"/>
      <c r="J55" s="32"/>
      <c r="K55" s="16"/>
      <c r="L55" s="3"/>
    </row>
    <row r="56" spans="3:12" ht="14.25" x14ac:dyDescent="0.2">
      <c r="C56" s="3"/>
      <c r="D56" s="3"/>
      <c r="E56" s="3"/>
      <c r="F56" s="3"/>
      <c r="G56" s="3"/>
      <c r="H56" s="31"/>
      <c r="I56" s="31"/>
      <c r="J56" s="31"/>
      <c r="K56" s="16"/>
      <c r="L56" s="3"/>
    </row>
    <row r="57" spans="3:12" ht="14.25" x14ac:dyDescent="0.2">
      <c r="C57" s="3"/>
      <c r="D57" s="3"/>
      <c r="E57" s="3"/>
      <c r="F57" s="3"/>
      <c r="G57" s="3"/>
      <c r="H57" s="32"/>
      <c r="I57" s="32"/>
      <c r="J57" s="32"/>
      <c r="K57" s="16"/>
      <c r="L57" s="3"/>
    </row>
    <row r="58" spans="3:12" ht="14.25" x14ac:dyDescent="0.2">
      <c r="L58" s="3"/>
    </row>
    <row r="59" spans="3:12" ht="14.25" x14ac:dyDescent="0.2">
      <c r="C59" s="3"/>
      <c r="D59" s="3"/>
      <c r="E59" s="3"/>
      <c r="F59" s="3"/>
      <c r="G59" s="3"/>
      <c r="H59" s="30"/>
      <c r="I59" s="30"/>
      <c r="J59" s="30"/>
      <c r="K59" s="16"/>
      <c r="L59" s="3"/>
    </row>
    <row r="60" spans="3:12" x14ac:dyDescent="0.2">
      <c r="C60" s="2"/>
      <c r="D60" s="2"/>
      <c r="E60" s="2"/>
      <c r="F60" s="2"/>
      <c r="G60" s="2"/>
      <c r="H60" s="31"/>
      <c r="I60" s="31"/>
      <c r="J60" s="31"/>
      <c r="K60" s="78"/>
    </row>
    <row r="64" spans="3:12" x14ac:dyDescent="0.2">
      <c r="H64"/>
      <c r="I64"/>
      <c r="J64"/>
      <c r="K64"/>
    </row>
    <row r="65" spans="8:11" x14ac:dyDescent="0.2">
      <c r="H65"/>
      <c r="I65"/>
      <c r="J65"/>
      <c r="K65"/>
    </row>
    <row r="66" spans="8:11" x14ac:dyDescent="0.2">
      <c r="H66"/>
      <c r="I66"/>
      <c r="J66"/>
      <c r="K66"/>
    </row>
    <row r="67" spans="8:11" x14ac:dyDescent="0.2">
      <c r="H67"/>
      <c r="I67"/>
      <c r="J67"/>
      <c r="K67"/>
    </row>
    <row r="68" spans="8:11" x14ac:dyDescent="0.2">
      <c r="H68"/>
      <c r="I68"/>
      <c r="J68"/>
      <c r="K68"/>
    </row>
    <row r="69" spans="8:11" x14ac:dyDescent="0.2">
      <c r="H69"/>
      <c r="I69"/>
      <c r="J69"/>
      <c r="K69"/>
    </row>
  </sheetData>
  <protectedRanges>
    <protectedRange sqref="H5:J5" name="Sort_2"/>
    <protectedRange sqref="E1:E199" name="Number_2"/>
    <protectedRange sqref="H1:J199" name="Time_2"/>
  </protectedRanges>
  <autoFilter ref="C5:K49">
    <sortState ref="C6:K49">
      <sortCondition descending="1" ref="H5:H49"/>
    </sortState>
  </autoFilter>
  <mergeCells count="2">
    <mergeCell ref="C2:K3"/>
    <mergeCell ref="C51:K51"/>
  </mergeCells>
  <conditionalFormatting sqref="E6:E49">
    <cfRule type="containsText" dxfId="13" priority="1" operator="containsText" text="Individual">
      <formula>NOT(ISERROR(SEARCH("Individual",E6)))</formula>
    </cfRule>
    <cfRule type="cellIs" dxfId="12" priority="2" operator="equal">
      <formula>"Individual"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69"/>
  <sheetViews>
    <sheetView topLeftCell="B13" zoomScaleNormal="100" workbookViewId="0">
      <selection activeCell="C8" sqref="C8"/>
    </sheetView>
  </sheetViews>
  <sheetFormatPr defaultRowHeight="12.75" x14ac:dyDescent="0.2"/>
  <cols>
    <col min="2" max="2" width="3.28515625" customWidth="1"/>
    <col min="4" max="4" width="9.140625" hidden="1" customWidth="1"/>
    <col min="6" max="7" width="25.42578125" customWidth="1"/>
    <col min="8" max="8" width="12" style="27" customWidth="1"/>
    <col min="9" max="10" width="12" style="27" hidden="1" customWidth="1"/>
    <col min="11" max="11" width="9.140625" style="7"/>
  </cols>
  <sheetData>
    <row r="2" spans="3:11" ht="12.75" customHeight="1" x14ac:dyDescent="0.2">
      <c r="C2" s="120" t="s">
        <v>288</v>
      </c>
      <c r="D2" s="120"/>
      <c r="E2" s="120"/>
      <c r="F2" s="120"/>
      <c r="G2" s="120"/>
      <c r="H2" s="120"/>
      <c r="I2" s="120"/>
      <c r="J2" s="120"/>
      <c r="K2" s="120"/>
    </row>
    <row r="3" spans="3:11" ht="12.75" customHeight="1" x14ac:dyDescent="0.2">
      <c r="C3" s="120"/>
      <c r="D3" s="120"/>
      <c r="E3" s="120"/>
      <c r="F3" s="120"/>
      <c r="G3" s="120"/>
      <c r="H3" s="120"/>
      <c r="I3" s="120"/>
      <c r="J3" s="120"/>
      <c r="K3" s="120"/>
    </row>
    <row r="4" spans="3:11" ht="13.5" thickBot="1" x14ac:dyDescent="0.25"/>
    <row r="5" spans="3:11" x14ac:dyDescent="0.2">
      <c r="C5" s="4" t="s">
        <v>2</v>
      </c>
      <c r="D5" s="51" t="s">
        <v>2</v>
      </c>
      <c r="E5" s="5" t="s">
        <v>26</v>
      </c>
      <c r="F5" s="5" t="s">
        <v>0</v>
      </c>
      <c r="G5" s="5" t="s">
        <v>1</v>
      </c>
      <c r="H5" s="28" t="s">
        <v>205</v>
      </c>
      <c r="I5" s="62" t="s">
        <v>3</v>
      </c>
      <c r="J5" s="62" t="s">
        <v>3</v>
      </c>
      <c r="K5" s="6" t="s">
        <v>4</v>
      </c>
    </row>
    <row r="6" spans="3:11" x14ac:dyDescent="0.2">
      <c r="C6" s="61">
        <v>1</v>
      </c>
      <c r="D6" s="61" t="str">
        <f t="shared" ref="D6:D49" si="0">IF(J6="","", RANK($J6,$J$6:$J$49,1))</f>
        <v/>
      </c>
      <c r="E6" s="59">
        <v>506</v>
      </c>
      <c r="F6" s="59" t="str">
        <f>IF(E6="", "", VLOOKUP(E6, 'Team List'!$D:$E, 2, FALSE))</f>
        <v>Courtney Capehart</v>
      </c>
      <c r="G6" s="59" t="str">
        <f>IF(E6="", "", VLOOKUP(E6, 'Team List'!$D:$F, 3, FALSE))</f>
        <v>INDIVIDUAL</v>
      </c>
      <c r="H6" s="83">
        <v>4.4000000000000004</v>
      </c>
      <c r="I6" s="84">
        <f t="shared" ref="I6:I49" si="1">IF(G6="FLORIDA CLUB SWIMMING", "", IF(H6="", "", H6))</f>
        <v>4.4000000000000004</v>
      </c>
      <c r="J6" s="84" t="str">
        <f t="shared" ref="J6:J49" si="2">IF($G6="FLORIDA CLUB SWIMMING", "", IF($G6="INDIVIDUAL", "", IF(H6="", "", H6)))</f>
        <v/>
      </c>
      <c r="K6" s="15" t="str">
        <f t="shared" ref="K6:K49" si="3">IF(D6="","",IF(D6=1,6,IF(D6=2,4,IF(D6=3,3,IF(D6=4,2,IF(D6=5,1,""))))))</f>
        <v/>
      </c>
    </row>
    <row r="7" spans="3:11" x14ac:dyDescent="0.2">
      <c r="C7" s="61">
        <v>2</v>
      </c>
      <c r="D7" s="61">
        <f t="shared" si="0"/>
        <v>1</v>
      </c>
      <c r="E7" s="59">
        <v>325</v>
      </c>
      <c r="F7" s="59" t="str">
        <f>IF(E7="", "", VLOOKUP(E7, 'Team List'!$D:$E, 2, FALSE))</f>
        <v>Venessa Arellano</v>
      </c>
      <c r="G7" s="59" t="str">
        <f>IF(E7="", "", VLOOKUP(E7, 'Team List'!$D:$F, 3, FALSE))</f>
        <v>KAPPA ALPHA THETA</v>
      </c>
      <c r="H7" s="83">
        <v>4.2</v>
      </c>
      <c r="I7" s="84">
        <f t="shared" si="1"/>
        <v>4.2</v>
      </c>
      <c r="J7" s="84">
        <f t="shared" si="2"/>
        <v>4.2</v>
      </c>
      <c r="K7" s="15">
        <f t="shared" si="3"/>
        <v>6</v>
      </c>
    </row>
    <row r="8" spans="3:11" x14ac:dyDescent="0.2">
      <c r="C8" s="61" t="str">
        <f t="shared" ref="C8:C49" si="4">IF(H8="","",IF(G8="FLORIDA CLUB SWIMMING","",RANK(I8,$I$6:$I$49,1)))</f>
        <v/>
      </c>
      <c r="D8" s="61" t="str">
        <f t="shared" si="0"/>
        <v/>
      </c>
      <c r="E8" s="59"/>
      <c r="F8" s="59" t="str">
        <f>IF(E8="", "", VLOOKUP(E8, 'Team List'!$D:$E, 2, FALSE))</f>
        <v/>
      </c>
      <c r="G8" s="59" t="str">
        <f>IF(E8="", "", VLOOKUP(E8, 'Team List'!$D:$F, 3, FALSE))</f>
        <v/>
      </c>
      <c r="H8" s="83"/>
      <c r="I8" s="84" t="str">
        <f t="shared" si="1"/>
        <v/>
      </c>
      <c r="J8" s="84" t="str">
        <f t="shared" si="2"/>
        <v/>
      </c>
      <c r="K8" s="15" t="str">
        <f t="shared" si="3"/>
        <v/>
      </c>
    </row>
    <row r="9" spans="3:11" x14ac:dyDescent="0.2">
      <c r="C9" s="61" t="str">
        <f t="shared" si="4"/>
        <v/>
      </c>
      <c r="D9" s="61" t="str">
        <f t="shared" si="0"/>
        <v/>
      </c>
      <c r="E9" s="59"/>
      <c r="F9" s="59" t="str">
        <f>IF(E9="", "", VLOOKUP(E9, 'Team List'!$D:$E, 2, FALSE))</f>
        <v/>
      </c>
      <c r="G9" s="59" t="str">
        <f>IF(E9="", "", VLOOKUP(E9, 'Team List'!$D:$F, 3, FALSE))</f>
        <v/>
      </c>
      <c r="H9" s="83"/>
      <c r="I9" s="84" t="str">
        <f t="shared" si="1"/>
        <v/>
      </c>
      <c r="J9" s="84" t="str">
        <f t="shared" si="2"/>
        <v/>
      </c>
      <c r="K9" s="15" t="str">
        <f t="shared" si="3"/>
        <v/>
      </c>
    </row>
    <row r="10" spans="3:11" x14ac:dyDescent="0.2">
      <c r="C10" s="61" t="str">
        <f t="shared" si="4"/>
        <v/>
      </c>
      <c r="D10" s="61" t="str">
        <f t="shared" si="0"/>
        <v/>
      </c>
      <c r="E10" s="59"/>
      <c r="F10" s="59" t="str">
        <f>IF(E10="", "", VLOOKUP(E10, 'Team List'!$D:$E, 2, FALSE))</f>
        <v/>
      </c>
      <c r="G10" s="59" t="str">
        <f>IF(E10="", "", VLOOKUP(E10, 'Team List'!$D:$F, 3, FALSE))</f>
        <v/>
      </c>
      <c r="H10" s="83"/>
      <c r="I10" s="84" t="str">
        <f t="shared" si="1"/>
        <v/>
      </c>
      <c r="J10" s="84" t="str">
        <f t="shared" si="2"/>
        <v/>
      </c>
      <c r="K10" s="15" t="str">
        <f t="shared" si="3"/>
        <v/>
      </c>
    </row>
    <row r="11" spans="3:11" x14ac:dyDescent="0.2">
      <c r="C11" s="61" t="str">
        <f t="shared" si="4"/>
        <v/>
      </c>
      <c r="D11" s="61" t="str">
        <f t="shared" si="0"/>
        <v/>
      </c>
      <c r="E11" s="59"/>
      <c r="F11" s="59" t="str">
        <f>IF(E11="", "", VLOOKUP(E11, 'Team List'!$D:$E, 2, FALSE))</f>
        <v/>
      </c>
      <c r="G11" s="59" t="str">
        <f>IF(E11="", "", VLOOKUP(E11, 'Team List'!$D:$F, 3, FALSE))</f>
        <v/>
      </c>
      <c r="H11" s="83"/>
      <c r="I11" s="84" t="str">
        <f t="shared" si="1"/>
        <v/>
      </c>
      <c r="J11" s="84" t="str">
        <f t="shared" si="2"/>
        <v/>
      </c>
      <c r="K11" s="15" t="str">
        <f t="shared" si="3"/>
        <v/>
      </c>
    </row>
    <row r="12" spans="3:11" x14ac:dyDescent="0.2">
      <c r="C12" s="61" t="str">
        <f t="shared" si="4"/>
        <v/>
      </c>
      <c r="D12" s="61" t="str">
        <f t="shared" si="0"/>
        <v/>
      </c>
      <c r="E12" s="59"/>
      <c r="F12" s="59" t="str">
        <f>IF(E12="", "", VLOOKUP(E12, 'Team List'!$D:$E, 2, FALSE))</f>
        <v/>
      </c>
      <c r="G12" s="59" t="str">
        <f>IF(E12="", "", VLOOKUP(E12, 'Team List'!$D:$F, 3, FALSE))</f>
        <v/>
      </c>
      <c r="H12" s="83"/>
      <c r="I12" s="84" t="str">
        <f t="shared" si="1"/>
        <v/>
      </c>
      <c r="J12" s="84" t="str">
        <f t="shared" si="2"/>
        <v/>
      </c>
      <c r="K12" s="15" t="str">
        <f t="shared" si="3"/>
        <v/>
      </c>
    </row>
    <row r="13" spans="3:11" x14ac:dyDescent="0.2">
      <c r="C13" s="61" t="str">
        <f t="shared" si="4"/>
        <v/>
      </c>
      <c r="D13" s="61" t="str">
        <f t="shared" si="0"/>
        <v/>
      </c>
      <c r="E13" s="59"/>
      <c r="F13" s="59" t="str">
        <f>IF(E13="", "", VLOOKUP(E13, 'Team List'!$D:$E, 2, FALSE))</f>
        <v/>
      </c>
      <c r="G13" s="59" t="str">
        <f>IF(E13="", "", VLOOKUP(E13, 'Team List'!$D:$F, 3, FALSE))</f>
        <v/>
      </c>
      <c r="H13" s="83"/>
      <c r="I13" s="84" t="str">
        <f t="shared" si="1"/>
        <v/>
      </c>
      <c r="J13" s="84" t="str">
        <f t="shared" si="2"/>
        <v/>
      </c>
      <c r="K13" s="15" t="str">
        <f t="shared" si="3"/>
        <v/>
      </c>
    </row>
    <row r="14" spans="3:11" x14ac:dyDescent="0.2">
      <c r="C14" s="61" t="str">
        <f t="shared" si="4"/>
        <v/>
      </c>
      <c r="D14" s="61" t="str">
        <f t="shared" si="0"/>
        <v/>
      </c>
      <c r="E14" s="59"/>
      <c r="F14" s="59" t="str">
        <f>IF(E14="", "", VLOOKUP(E14, 'Team List'!$D:$E, 2, FALSE))</f>
        <v/>
      </c>
      <c r="G14" s="59" t="str">
        <f>IF(E14="", "", VLOOKUP(E14, 'Team List'!$D:$F, 3, FALSE))</f>
        <v/>
      </c>
      <c r="H14" s="83"/>
      <c r="I14" s="84" t="str">
        <f t="shared" si="1"/>
        <v/>
      </c>
      <c r="J14" s="84" t="str">
        <f t="shared" si="2"/>
        <v/>
      </c>
      <c r="K14" s="15" t="str">
        <f t="shared" si="3"/>
        <v/>
      </c>
    </row>
    <row r="15" spans="3:11" x14ac:dyDescent="0.2">
      <c r="C15" s="61" t="str">
        <f t="shared" si="4"/>
        <v/>
      </c>
      <c r="D15" s="61" t="str">
        <f t="shared" si="0"/>
        <v/>
      </c>
      <c r="E15" s="59"/>
      <c r="F15" s="59" t="str">
        <f>IF(E15="", "", VLOOKUP(E15, 'Team List'!$D:$E, 2, FALSE))</f>
        <v/>
      </c>
      <c r="G15" s="59" t="str">
        <f>IF(E15="", "", VLOOKUP(E15, 'Team List'!$D:$F, 3, FALSE))</f>
        <v/>
      </c>
      <c r="H15" s="83"/>
      <c r="I15" s="84" t="str">
        <f t="shared" si="1"/>
        <v/>
      </c>
      <c r="J15" s="84" t="str">
        <f t="shared" si="2"/>
        <v/>
      </c>
      <c r="K15" s="15" t="str">
        <f t="shared" si="3"/>
        <v/>
      </c>
    </row>
    <row r="16" spans="3:11" x14ac:dyDescent="0.2">
      <c r="C16" s="61" t="str">
        <f t="shared" si="4"/>
        <v/>
      </c>
      <c r="D16" s="61" t="str">
        <f t="shared" si="0"/>
        <v/>
      </c>
      <c r="E16" s="59"/>
      <c r="F16" s="59" t="str">
        <f>IF(E16="", "", VLOOKUP(E16, 'Team List'!$D:$E, 2, FALSE))</f>
        <v/>
      </c>
      <c r="G16" s="59" t="str">
        <f>IF(E16="", "", VLOOKUP(E16, 'Team List'!$D:$F, 3, FALSE))</f>
        <v/>
      </c>
      <c r="H16" s="83"/>
      <c r="I16" s="84" t="str">
        <f t="shared" si="1"/>
        <v/>
      </c>
      <c r="J16" s="84" t="str">
        <f t="shared" si="2"/>
        <v/>
      </c>
      <c r="K16" s="15" t="str">
        <f t="shared" si="3"/>
        <v/>
      </c>
    </row>
    <row r="17" spans="3:11" x14ac:dyDescent="0.2">
      <c r="C17" s="61" t="str">
        <f t="shared" si="4"/>
        <v/>
      </c>
      <c r="D17" s="61" t="str">
        <f t="shared" si="0"/>
        <v/>
      </c>
      <c r="E17" s="59"/>
      <c r="F17" s="59" t="str">
        <f>IF(E17="", "", VLOOKUP(E17, 'Team List'!$D:$E, 2, FALSE))</f>
        <v/>
      </c>
      <c r="G17" s="59" t="str">
        <f>IF(E17="", "", VLOOKUP(E17, 'Team List'!$D:$F, 3, FALSE))</f>
        <v/>
      </c>
      <c r="H17" s="83"/>
      <c r="I17" s="84" t="str">
        <f t="shared" si="1"/>
        <v/>
      </c>
      <c r="J17" s="84" t="str">
        <f t="shared" si="2"/>
        <v/>
      </c>
      <c r="K17" s="15" t="str">
        <f t="shared" si="3"/>
        <v/>
      </c>
    </row>
    <row r="18" spans="3:11" x14ac:dyDescent="0.2">
      <c r="C18" s="61" t="str">
        <f t="shared" si="4"/>
        <v/>
      </c>
      <c r="D18" s="61" t="str">
        <f t="shared" si="0"/>
        <v/>
      </c>
      <c r="E18" s="59"/>
      <c r="F18" s="59" t="str">
        <f>IF(E18="", "", VLOOKUP(E18, 'Team List'!$D:$E, 2, FALSE))</f>
        <v/>
      </c>
      <c r="G18" s="59" t="str">
        <f>IF(E18="", "", VLOOKUP(E18, 'Team List'!$D:$F, 3, FALSE))</f>
        <v/>
      </c>
      <c r="H18" s="83"/>
      <c r="I18" s="84" t="str">
        <f t="shared" si="1"/>
        <v/>
      </c>
      <c r="J18" s="84" t="str">
        <f t="shared" si="2"/>
        <v/>
      </c>
      <c r="K18" s="15" t="str">
        <f t="shared" si="3"/>
        <v/>
      </c>
    </row>
    <row r="19" spans="3:11" x14ac:dyDescent="0.2">
      <c r="C19" s="61" t="str">
        <f t="shared" si="4"/>
        <v/>
      </c>
      <c r="D19" s="61" t="str">
        <f t="shared" si="0"/>
        <v/>
      </c>
      <c r="E19" s="59"/>
      <c r="F19" s="59" t="str">
        <f>IF(E19="", "", VLOOKUP(E19, 'Team List'!$D:$E, 2, FALSE))</f>
        <v/>
      </c>
      <c r="G19" s="59" t="str">
        <f>IF(E19="", "", VLOOKUP(E19, 'Team List'!$D:$F, 3, FALSE))</f>
        <v/>
      </c>
      <c r="H19" s="83"/>
      <c r="I19" s="84" t="str">
        <f t="shared" si="1"/>
        <v/>
      </c>
      <c r="J19" s="84" t="str">
        <f t="shared" si="2"/>
        <v/>
      </c>
      <c r="K19" s="15" t="str">
        <f t="shared" si="3"/>
        <v/>
      </c>
    </row>
    <row r="20" spans="3:11" x14ac:dyDescent="0.2">
      <c r="C20" s="61" t="str">
        <f t="shared" si="4"/>
        <v/>
      </c>
      <c r="D20" s="61" t="str">
        <f t="shared" si="0"/>
        <v/>
      </c>
      <c r="E20" s="59"/>
      <c r="F20" s="59" t="str">
        <f>IF(E20="", "", VLOOKUP(E20, 'Team List'!$D:$E, 2, FALSE))</f>
        <v/>
      </c>
      <c r="G20" s="59" t="str">
        <f>IF(E20="", "", VLOOKUP(E20, 'Team List'!$D:$F, 3, FALSE))</f>
        <v/>
      </c>
      <c r="H20" s="83"/>
      <c r="I20" s="84" t="str">
        <f t="shared" si="1"/>
        <v/>
      </c>
      <c r="J20" s="84" t="str">
        <f t="shared" si="2"/>
        <v/>
      </c>
      <c r="K20" s="15" t="str">
        <f t="shared" si="3"/>
        <v/>
      </c>
    </row>
    <row r="21" spans="3:11" x14ac:dyDescent="0.2">
      <c r="C21" s="61" t="str">
        <f t="shared" si="4"/>
        <v/>
      </c>
      <c r="D21" s="61" t="str">
        <f t="shared" si="0"/>
        <v/>
      </c>
      <c r="E21" s="59"/>
      <c r="F21" s="59" t="str">
        <f>IF(E21="", "", VLOOKUP(E21, 'Team List'!$D:$E, 2, FALSE))</f>
        <v/>
      </c>
      <c r="G21" s="59" t="str">
        <f>IF(E21="", "", VLOOKUP(E21, 'Team List'!$D:$F, 3, FALSE))</f>
        <v/>
      </c>
      <c r="H21" s="83"/>
      <c r="I21" s="84" t="str">
        <f t="shared" si="1"/>
        <v/>
      </c>
      <c r="J21" s="84" t="str">
        <f t="shared" si="2"/>
        <v/>
      </c>
      <c r="K21" s="15" t="str">
        <f t="shared" si="3"/>
        <v/>
      </c>
    </row>
    <row r="22" spans="3:11" x14ac:dyDescent="0.2">
      <c r="C22" s="61" t="str">
        <f t="shared" si="4"/>
        <v/>
      </c>
      <c r="D22" s="61" t="str">
        <f t="shared" si="0"/>
        <v/>
      </c>
      <c r="E22" s="59"/>
      <c r="F22" s="59" t="str">
        <f>IF(E22="", "", VLOOKUP(E22, 'Team List'!$D:$E, 2, FALSE))</f>
        <v/>
      </c>
      <c r="G22" s="59" t="str">
        <f>IF(E22="", "", VLOOKUP(E22, 'Team List'!$D:$F, 3, FALSE))</f>
        <v/>
      </c>
      <c r="H22" s="83"/>
      <c r="I22" s="84" t="str">
        <f t="shared" si="1"/>
        <v/>
      </c>
      <c r="J22" s="84" t="str">
        <f t="shared" si="2"/>
        <v/>
      </c>
      <c r="K22" s="15" t="str">
        <f t="shared" si="3"/>
        <v/>
      </c>
    </row>
    <row r="23" spans="3:11" x14ac:dyDescent="0.2">
      <c r="C23" s="61" t="str">
        <f t="shared" si="4"/>
        <v/>
      </c>
      <c r="D23" s="61" t="str">
        <f t="shared" si="0"/>
        <v/>
      </c>
      <c r="E23" s="59"/>
      <c r="F23" s="59" t="str">
        <f>IF(E23="", "", VLOOKUP(E23, 'Team List'!$D:$E, 2, FALSE))</f>
        <v/>
      </c>
      <c r="G23" s="59" t="str">
        <f>IF(E23="", "", VLOOKUP(E23, 'Team List'!$D:$F, 3, FALSE))</f>
        <v/>
      </c>
      <c r="H23" s="83"/>
      <c r="I23" s="84" t="str">
        <f t="shared" si="1"/>
        <v/>
      </c>
      <c r="J23" s="84" t="str">
        <f t="shared" si="2"/>
        <v/>
      </c>
      <c r="K23" s="15" t="str">
        <f t="shared" si="3"/>
        <v/>
      </c>
    </row>
    <row r="24" spans="3:11" x14ac:dyDescent="0.2">
      <c r="C24" s="61" t="str">
        <f t="shared" si="4"/>
        <v/>
      </c>
      <c r="D24" s="61" t="str">
        <f t="shared" si="0"/>
        <v/>
      </c>
      <c r="E24" s="59"/>
      <c r="F24" s="59" t="str">
        <f>IF(E24="", "", VLOOKUP(E24, 'Team List'!$D:$E, 2, FALSE))</f>
        <v/>
      </c>
      <c r="G24" s="59" t="str">
        <f>IF(E24="", "", VLOOKUP(E24, 'Team List'!$D:$F, 3, FALSE))</f>
        <v/>
      </c>
      <c r="H24" s="83"/>
      <c r="I24" s="84" t="str">
        <f t="shared" si="1"/>
        <v/>
      </c>
      <c r="J24" s="84" t="str">
        <f t="shared" si="2"/>
        <v/>
      </c>
      <c r="K24" s="15" t="str">
        <f t="shared" si="3"/>
        <v/>
      </c>
    </row>
    <row r="25" spans="3:11" x14ac:dyDescent="0.2">
      <c r="C25" s="61" t="str">
        <f t="shared" si="4"/>
        <v/>
      </c>
      <c r="D25" s="61" t="str">
        <f t="shared" si="0"/>
        <v/>
      </c>
      <c r="E25" s="59"/>
      <c r="F25" s="59" t="str">
        <f>IF(E25="", "", VLOOKUP(E25, 'Team List'!$D:$E, 2, FALSE))</f>
        <v/>
      </c>
      <c r="G25" s="59" t="str">
        <f>IF(E25="", "", VLOOKUP(E25, 'Team List'!$D:$F, 3, FALSE))</f>
        <v/>
      </c>
      <c r="H25" s="83"/>
      <c r="I25" s="84" t="str">
        <f t="shared" si="1"/>
        <v/>
      </c>
      <c r="J25" s="84" t="str">
        <f t="shared" si="2"/>
        <v/>
      </c>
      <c r="K25" s="15" t="str">
        <f t="shared" si="3"/>
        <v/>
      </c>
    </row>
    <row r="26" spans="3:11" x14ac:dyDescent="0.2">
      <c r="C26" s="61" t="str">
        <f t="shared" si="4"/>
        <v/>
      </c>
      <c r="D26" s="61" t="str">
        <f t="shared" si="0"/>
        <v/>
      </c>
      <c r="E26" s="59"/>
      <c r="F26" s="59" t="str">
        <f>IF(E26="", "", VLOOKUP(E26, 'Team List'!$D:$E, 2, FALSE))</f>
        <v/>
      </c>
      <c r="G26" s="59" t="str">
        <f>IF(E26="", "", VLOOKUP(E26, 'Team List'!$D:$F, 3, FALSE))</f>
        <v/>
      </c>
      <c r="H26" s="83"/>
      <c r="I26" s="84" t="str">
        <f t="shared" si="1"/>
        <v/>
      </c>
      <c r="J26" s="84" t="str">
        <f t="shared" si="2"/>
        <v/>
      </c>
      <c r="K26" s="15" t="str">
        <f t="shared" si="3"/>
        <v/>
      </c>
    </row>
    <row r="27" spans="3:11" x14ac:dyDescent="0.2">
      <c r="C27" s="61" t="str">
        <f t="shared" si="4"/>
        <v/>
      </c>
      <c r="D27" s="61" t="str">
        <f t="shared" si="0"/>
        <v/>
      </c>
      <c r="E27" s="59"/>
      <c r="F27" s="59" t="str">
        <f>IF(E27="", "", VLOOKUP(E27, 'Team List'!$D:$E, 2, FALSE))</f>
        <v/>
      </c>
      <c r="G27" s="59" t="str">
        <f>IF(E27="", "", VLOOKUP(E27, 'Team List'!$D:$F, 3, FALSE))</f>
        <v/>
      </c>
      <c r="H27" s="83"/>
      <c r="I27" s="84" t="str">
        <f t="shared" si="1"/>
        <v/>
      </c>
      <c r="J27" s="84" t="str">
        <f t="shared" si="2"/>
        <v/>
      </c>
      <c r="K27" s="15" t="str">
        <f t="shared" si="3"/>
        <v/>
      </c>
    </row>
    <row r="28" spans="3:11" x14ac:dyDescent="0.2">
      <c r="C28" s="61" t="str">
        <f t="shared" si="4"/>
        <v/>
      </c>
      <c r="D28" s="61" t="str">
        <f t="shared" si="0"/>
        <v/>
      </c>
      <c r="E28" s="59"/>
      <c r="F28" s="59" t="str">
        <f>IF(E28="", "", VLOOKUP(E28, 'Team List'!$D:$E, 2, FALSE))</f>
        <v/>
      </c>
      <c r="G28" s="59" t="str">
        <f>IF(E28="", "", VLOOKUP(E28, 'Team List'!$D:$F, 3, FALSE))</f>
        <v/>
      </c>
      <c r="H28" s="83"/>
      <c r="I28" s="84" t="str">
        <f t="shared" si="1"/>
        <v/>
      </c>
      <c r="J28" s="84" t="str">
        <f t="shared" si="2"/>
        <v/>
      </c>
      <c r="K28" s="15" t="str">
        <f t="shared" si="3"/>
        <v/>
      </c>
    </row>
    <row r="29" spans="3:11" x14ac:dyDescent="0.2">
      <c r="C29" s="61" t="str">
        <f t="shared" si="4"/>
        <v/>
      </c>
      <c r="D29" s="61" t="str">
        <f t="shared" si="0"/>
        <v/>
      </c>
      <c r="E29" s="59"/>
      <c r="F29" s="59" t="str">
        <f>IF(E29="", "", VLOOKUP(E29, 'Team List'!$D:$E, 2, FALSE))</f>
        <v/>
      </c>
      <c r="G29" s="59" t="str">
        <f>IF(E29="", "", VLOOKUP(E29, 'Team List'!$D:$F, 3, FALSE))</f>
        <v/>
      </c>
      <c r="H29" s="83"/>
      <c r="I29" s="84" t="str">
        <f t="shared" si="1"/>
        <v/>
      </c>
      <c r="J29" s="84" t="str">
        <f t="shared" si="2"/>
        <v/>
      </c>
      <c r="K29" s="15" t="str">
        <f t="shared" si="3"/>
        <v/>
      </c>
    </row>
    <row r="30" spans="3:11" x14ac:dyDescent="0.2">
      <c r="C30" s="61" t="str">
        <f t="shared" si="4"/>
        <v/>
      </c>
      <c r="D30" s="61" t="str">
        <f t="shared" si="0"/>
        <v/>
      </c>
      <c r="E30" s="59"/>
      <c r="F30" s="59" t="str">
        <f>IF(E30="", "", VLOOKUP(E30, 'Team List'!$D:$E, 2, FALSE))</f>
        <v/>
      </c>
      <c r="G30" s="59" t="str">
        <f>IF(E30="", "", VLOOKUP(E30, 'Team List'!$D:$F, 3, FALSE))</f>
        <v/>
      </c>
      <c r="H30" s="83"/>
      <c r="I30" s="84" t="str">
        <f t="shared" si="1"/>
        <v/>
      </c>
      <c r="J30" s="84" t="str">
        <f t="shared" si="2"/>
        <v/>
      </c>
      <c r="K30" s="15" t="str">
        <f t="shared" si="3"/>
        <v/>
      </c>
    </row>
    <row r="31" spans="3:11" x14ac:dyDescent="0.2">
      <c r="C31" s="61" t="str">
        <f t="shared" si="4"/>
        <v/>
      </c>
      <c r="D31" s="61" t="str">
        <f t="shared" si="0"/>
        <v/>
      </c>
      <c r="E31" s="59"/>
      <c r="F31" s="59" t="str">
        <f>IF(E31="", "", VLOOKUP(E31, 'Team List'!$D:$E, 2, FALSE))</f>
        <v/>
      </c>
      <c r="G31" s="59" t="str">
        <f>IF(E31="", "", VLOOKUP(E31, 'Team List'!$D:$F, 3, FALSE))</f>
        <v/>
      </c>
      <c r="H31" s="83"/>
      <c r="I31" s="84" t="str">
        <f t="shared" si="1"/>
        <v/>
      </c>
      <c r="J31" s="84" t="str">
        <f t="shared" si="2"/>
        <v/>
      </c>
      <c r="K31" s="15" t="str">
        <f t="shared" si="3"/>
        <v/>
      </c>
    </row>
    <row r="32" spans="3:11" x14ac:dyDescent="0.2">
      <c r="C32" s="61" t="str">
        <f t="shared" si="4"/>
        <v/>
      </c>
      <c r="D32" s="61" t="str">
        <f t="shared" si="0"/>
        <v/>
      </c>
      <c r="E32" s="59"/>
      <c r="F32" s="59" t="str">
        <f>IF(E32="", "", VLOOKUP(E32, 'Team List'!$D:$E, 2, FALSE))</f>
        <v/>
      </c>
      <c r="G32" s="59" t="str">
        <f>IF(E32="", "", VLOOKUP(E32, 'Team List'!$D:$F, 3, FALSE))</f>
        <v/>
      </c>
      <c r="H32" s="83"/>
      <c r="I32" s="84" t="str">
        <f t="shared" si="1"/>
        <v/>
      </c>
      <c r="J32" s="84" t="str">
        <f t="shared" si="2"/>
        <v/>
      </c>
      <c r="K32" s="15" t="str">
        <f t="shared" si="3"/>
        <v/>
      </c>
    </row>
    <row r="33" spans="3:11" x14ac:dyDescent="0.2">
      <c r="C33" s="61" t="str">
        <f t="shared" si="4"/>
        <v/>
      </c>
      <c r="D33" s="61" t="str">
        <f t="shared" si="0"/>
        <v/>
      </c>
      <c r="E33" s="59"/>
      <c r="F33" s="59" t="str">
        <f>IF(E33="", "", VLOOKUP(E33, 'Team List'!$D:$E, 2, FALSE))</f>
        <v/>
      </c>
      <c r="G33" s="59" t="str">
        <f>IF(E33="", "", VLOOKUP(E33, 'Team List'!$D:$F, 3, FALSE))</f>
        <v/>
      </c>
      <c r="H33" s="83"/>
      <c r="I33" s="84" t="str">
        <f t="shared" si="1"/>
        <v/>
      </c>
      <c r="J33" s="84" t="str">
        <f t="shared" si="2"/>
        <v/>
      </c>
      <c r="K33" s="15" t="str">
        <f t="shared" si="3"/>
        <v/>
      </c>
    </row>
    <row r="34" spans="3:11" x14ac:dyDescent="0.2">
      <c r="C34" s="61" t="str">
        <f t="shared" si="4"/>
        <v/>
      </c>
      <c r="D34" s="61" t="str">
        <f t="shared" si="0"/>
        <v/>
      </c>
      <c r="E34" s="59"/>
      <c r="F34" s="59" t="str">
        <f>IF(E34="", "", VLOOKUP(E34, 'Team List'!$D:$E, 2, FALSE))</f>
        <v/>
      </c>
      <c r="G34" s="59" t="str">
        <f>IF(E34="", "", VLOOKUP(E34, 'Team List'!$D:$F, 3, FALSE))</f>
        <v/>
      </c>
      <c r="H34" s="83"/>
      <c r="I34" s="84" t="str">
        <f t="shared" si="1"/>
        <v/>
      </c>
      <c r="J34" s="84" t="str">
        <f t="shared" si="2"/>
        <v/>
      </c>
      <c r="K34" s="15" t="str">
        <f t="shared" si="3"/>
        <v/>
      </c>
    </row>
    <row r="35" spans="3:11" x14ac:dyDescent="0.2">
      <c r="C35" s="61" t="str">
        <f t="shared" si="4"/>
        <v/>
      </c>
      <c r="D35" s="61" t="str">
        <f t="shared" si="0"/>
        <v/>
      </c>
      <c r="E35" s="59"/>
      <c r="F35" s="59" t="str">
        <f>IF(E35="", "", VLOOKUP(E35, 'Team List'!$D:$E, 2, FALSE))</f>
        <v/>
      </c>
      <c r="G35" s="59" t="str">
        <f>IF(E35="", "", VLOOKUP(E35, 'Team List'!$D:$F, 3, FALSE))</f>
        <v/>
      </c>
      <c r="H35" s="83"/>
      <c r="I35" s="84" t="str">
        <f t="shared" si="1"/>
        <v/>
      </c>
      <c r="J35" s="84" t="str">
        <f t="shared" si="2"/>
        <v/>
      </c>
      <c r="K35" s="15" t="str">
        <f t="shared" si="3"/>
        <v/>
      </c>
    </row>
    <row r="36" spans="3:11" x14ac:dyDescent="0.2">
      <c r="C36" s="61" t="str">
        <f t="shared" si="4"/>
        <v/>
      </c>
      <c r="D36" s="61" t="str">
        <f t="shared" si="0"/>
        <v/>
      </c>
      <c r="E36" s="59"/>
      <c r="F36" s="59" t="str">
        <f>IF(E36="", "", VLOOKUP(E36, 'Team List'!$D:$E, 2, FALSE))</f>
        <v/>
      </c>
      <c r="G36" s="59" t="str">
        <f>IF(E36="", "", VLOOKUP(E36, 'Team List'!$D:$F, 3, FALSE))</f>
        <v/>
      </c>
      <c r="H36" s="83"/>
      <c r="I36" s="84" t="str">
        <f t="shared" si="1"/>
        <v/>
      </c>
      <c r="J36" s="84" t="str">
        <f t="shared" si="2"/>
        <v/>
      </c>
      <c r="K36" s="15" t="str">
        <f t="shared" si="3"/>
        <v/>
      </c>
    </row>
    <row r="37" spans="3:11" x14ac:dyDescent="0.2">
      <c r="C37" s="61" t="str">
        <f t="shared" si="4"/>
        <v/>
      </c>
      <c r="D37" s="61" t="str">
        <f t="shared" si="0"/>
        <v/>
      </c>
      <c r="E37" s="59"/>
      <c r="F37" s="59" t="str">
        <f>IF(E37="", "", VLOOKUP(E37, 'Team List'!$D:$E, 2, FALSE))</f>
        <v/>
      </c>
      <c r="G37" s="59" t="str">
        <f>IF(E37="", "", VLOOKUP(E37, 'Team List'!$D:$F, 3, FALSE))</f>
        <v/>
      </c>
      <c r="H37" s="83"/>
      <c r="I37" s="84" t="str">
        <f t="shared" si="1"/>
        <v/>
      </c>
      <c r="J37" s="84" t="str">
        <f t="shared" si="2"/>
        <v/>
      </c>
      <c r="K37" s="15" t="str">
        <f t="shared" si="3"/>
        <v/>
      </c>
    </row>
    <row r="38" spans="3:11" x14ac:dyDescent="0.2">
      <c r="C38" s="61" t="str">
        <f t="shared" si="4"/>
        <v/>
      </c>
      <c r="D38" s="61" t="str">
        <f t="shared" si="0"/>
        <v/>
      </c>
      <c r="E38" s="59"/>
      <c r="F38" s="59" t="str">
        <f>IF(E38="", "", VLOOKUP(E38, 'Team List'!$D:$E, 2, FALSE))</f>
        <v/>
      </c>
      <c r="G38" s="59" t="str">
        <f>IF(E38="", "", VLOOKUP(E38, 'Team List'!$D:$F, 3, FALSE))</f>
        <v/>
      </c>
      <c r="H38" s="83"/>
      <c r="I38" s="84" t="str">
        <f t="shared" si="1"/>
        <v/>
      </c>
      <c r="J38" s="84" t="str">
        <f t="shared" si="2"/>
        <v/>
      </c>
      <c r="K38" s="15" t="str">
        <f t="shared" si="3"/>
        <v/>
      </c>
    </row>
    <row r="39" spans="3:11" x14ac:dyDescent="0.2">
      <c r="C39" s="61" t="str">
        <f t="shared" si="4"/>
        <v/>
      </c>
      <c r="D39" s="61" t="str">
        <f t="shared" si="0"/>
        <v/>
      </c>
      <c r="E39" s="59"/>
      <c r="F39" s="59" t="str">
        <f>IF(E39="", "", VLOOKUP(E39, 'Team List'!$D:$E, 2, FALSE))</f>
        <v/>
      </c>
      <c r="G39" s="59" t="str">
        <f>IF(E39="", "", VLOOKUP(E39, 'Team List'!$D:$F, 3, FALSE))</f>
        <v/>
      </c>
      <c r="H39" s="83"/>
      <c r="I39" s="84" t="str">
        <f t="shared" si="1"/>
        <v/>
      </c>
      <c r="J39" s="84" t="str">
        <f t="shared" si="2"/>
        <v/>
      </c>
      <c r="K39" s="15" t="str">
        <f t="shared" si="3"/>
        <v/>
      </c>
    </row>
    <row r="40" spans="3:11" x14ac:dyDescent="0.2">
      <c r="C40" s="61" t="str">
        <f t="shared" si="4"/>
        <v/>
      </c>
      <c r="D40" s="61" t="str">
        <f t="shared" si="0"/>
        <v/>
      </c>
      <c r="E40" s="59"/>
      <c r="F40" s="59" t="str">
        <f>IF(E40="", "", VLOOKUP(E40, 'Team List'!$D:$E, 2, FALSE))</f>
        <v/>
      </c>
      <c r="G40" s="59" t="str">
        <f>IF(E40="", "", VLOOKUP(E40, 'Team List'!$D:$F, 3, FALSE))</f>
        <v/>
      </c>
      <c r="H40" s="83"/>
      <c r="I40" s="84" t="str">
        <f t="shared" si="1"/>
        <v/>
      </c>
      <c r="J40" s="84" t="str">
        <f t="shared" si="2"/>
        <v/>
      </c>
      <c r="K40" s="15" t="str">
        <f t="shared" si="3"/>
        <v/>
      </c>
    </row>
    <row r="41" spans="3:11" x14ac:dyDescent="0.2">
      <c r="C41" s="61" t="str">
        <f t="shared" si="4"/>
        <v/>
      </c>
      <c r="D41" s="61" t="str">
        <f t="shared" si="0"/>
        <v/>
      </c>
      <c r="E41" s="59"/>
      <c r="F41" s="59" t="str">
        <f>IF(E41="", "", VLOOKUP(E41, 'Team List'!$D:$E, 2, FALSE))</f>
        <v/>
      </c>
      <c r="G41" s="59" t="str">
        <f>IF(E41="", "", VLOOKUP(E41, 'Team List'!$D:$F, 3, FALSE))</f>
        <v/>
      </c>
      <c r="H41" s="83"/>
      <c r="I41" s="84" t="str">
        <f t="shared" si="1"/>
        <v/>
      </c>
      <c r="J41" s="84" t="str">
        <f t="shared" si="2"/>
        <v/>
      </c>
      <c r="K41" s="15" t="str">
        <f t="shared" si="3"/>
        <v/>
      </c>
    </row>
    <row r="42" spans="3:11" x14ac:dyDescent="0.2">
      <c r="C42" s="61" t="str">
        <f t="shared" si="4"/>
        <v/>
      </c>
      <c r="D42" s="61" t="str">
        <f t="shared" si="0"/>
        <v/>
      </c>
      <c r="E42" s="59"/>
      <c r="F42" s="59" t="str">
        <f>IF(E42="", "", VLOOKUP(E42, 'Team List'!$D:$E, 2, FALSE))</f>
        <v/>
      </c>
      <c r="G42" s="59" t="str">
        <f>IF(E42="", "", VLOOKUP(E42, 'Team List'!$D:$F, 3, FALSE))</f>
        <v/>
      </c>
      <c r="H42" s="83"/>
      <c r="I42" s="84" t="str">
        <f t="shared" si="1"/>
        <v/>
      </c>
      <c r="J42" s="84" t="str">
        <f t="shared" si="2"/>
        <v/>
      </c>
      <c r="K42" s="15" t="str">
        <f t="shared" si="3"/>
        <v/>
      </c>
    </row>
    <row r="43" spans="3:11" x14ac:dyDescent="0.2">
      <c r="C43" s="61" t="str">
        <f t="shared" si="4"/>
        <v/>
      </c>
      <c r="D43" s="61" t="str">
        <f t="shared" si="0"/>
        <v/>
      </c>
      <c r="E43" s="59"/>
      <c r="F43" s="59" t="str">
        <f>IF(E43="", "", VLOOKUP(E43, 'Team List'!$D:$E, 2, FALSE))</f>
        <v/>
      </c>
      <c r="G43" s="59" t="str">
        <f>IF(E43="", "", VLOOKUP(E43, 'Team List'!$D:$F, 3, FALSE))</f>
        <v/>
      </c>
      <c r="H43" s="83"/>
      <c r="I43" s="84" t="str">
        <f t="shared" si="1"/>
        <v/>
      </c>
      <c r="J43" s="84" t="str">
        <f t="shared" si="2"/>
        <v/>
      </c>
      <c r="K43" s="15" t="str">
        <f t="shared" si="3"/>
        <v/>
      </c>
    </row>
    <row r="44" spans="3:11" x14ac:dyDescent="0.2">
      <c r="C44" s="61" t="str">
        <f t="shared" si="4"/>
        <v/>
      </c>
      <c r="D44" s="61" t="str">
        <f t="shared" si="0"/>
        <v/>
      </c>
      <c r="E44" s="59"/>
      <c r="F44" s="59" t="str">
        <f>IF(E44="", "", VLOOKUP(E44, 'Team List'!$D:$E, 2, FALSE))</f>
        <v/>
      </c>
      <c r="G44" s="59" t="str">
        <f>IF(E44="", "", VLOOKUP(E44, 'Team List'!$D:$F, 3, FALSE))</f>
        <v/>
      </c>
      <c r="H44" s="83"/>
      <c r="I44" s="84" t="str">
        <f t="shared" si="1"/>
        <v/>
      </c>
      <c r="J44" s="84" t="str">
        <f t="shared" si="2"/>
        <v/>
      </c>
      <c r="K44" s="15" t="str">
        <f t="shared" si="3"/>
        <v/>
      </c>
    </row>
    <row r="45" spans="3:11" x14ac:dyDescent="0.2">
      <c r="C45" s="61" t="str">
        <f t="shared" si="4"/>
        <v/>
      </c>
      <c r="D45" s="61" t="str">
        <f t="shared" si="0"/>
        <v/>
      </c>
      <c r="E45" s="59"/>
      <c r="F45" s="59" t="str">
        <f>IF(E45="", "", VLOOKUP(E45, 'Team List'!$D:$E, 2, FALSE))</f>
        <v/>
      </c>
      <c r="G45" s="59" t="str">
        <f>IF(E45="", "", VLOOKUP(E45, 'Team List'!$D:$F, 3, FALSE))</f>
        <v/>
      </c>
      <c r="H45" s="83"/>
      <c r="I45" s="84" t="str">
        <f t="shared" si="1"/>
        <v/>
      </c>
      <c r="J45" s="84" t="str">
        <f t="shared" si="2"/>
        <v/>
      </c>
      <c r="K45" s="15" t="str">
        <f t="shared" si="3"/>
        <v/>
      </c>
    </row>
    <row r="46" spans="3:11" x14ac:dyDescent="0.2">
      <c r="C46" s="61" t="str">
        <f t="shared" si="4"/>
        <v/>
      </c>
      <c r="D46" s="61" t="str">
        <f t="shared" si="0"/>
        <v/>
      </c>
      <c r="E46" s="59"/>
      <c r="F46" s="59" t="str">
        <f>IF(E46="", "", VLOOKUP(E46, 'Team List'!$D:$E, 2, FALSE))</f>
        <v/>
      </c>
      <c r="G46" s="59" t="str">
        <f>IF(E46="", "", VLOOKUP(E46, 'Team List'!$D:$F, 3, FALSE))</f>
        <v/>
      </c>
      <c r="H46" s="83"/>
      <c r="I46" s="84" t="str">
        <f t="shared" si="1"/>
        <v/>
      </c>
      <c r="J46" s="84" t="str">
        <f t="shared" si="2"/>
        <v/>
      </c>
      <c r="K46" s="15" t="str">
        <f t="shared" si="3"/>
        <v/>
      </c>
    </row>
    <row r="47" spans="3:11" x14ac:dyDescent="0.2">
      <c r="C47" s="61" t="str">
        <f t="shared" si="4"/>
        <v/>
      </c>
      <c r="D47" s="61" t="str">
        <f t="shared" si="0"/>
        <v/>
      </c>
      <c r="E47" s="59"/>
      <c r="F47" s="59" t="str">
        <f>IF(E47="", "", VLOOKUP(E47, 'Team List'!$D:$E, 2, FALSE))</f>
        <v/>
      </c>
      <c r="G47" s="59" t="str">
        <f>IF(E47="", "", VLOOKUP(E47, 'Team List'!$D:$F, 3, FALSE))</f>
        <v/>
      </c>
      <c r="H47" s="83"/>
      <c r="I47" s="84" t="str">
        <f t="shared" si="1"/>
        <v/>
      </c>
      <c r="J47" s="84" t="str">
        <f t="shared" si="2"/>
        <v/>
      </c>
      <c r="K47" s="15" t="str">
        <f t="shared" si="3"/>
        <v/>
      </c>
    </row>
    <row r="48" spans="3:11" x14ac:dyDescent="0.2">
      <c r="C48" s="61" t="str">
        <f t="shared" si="4"/>
        <v/>
      </c>
      <c r="D48" s="61" t="str">
        <f t="shared" si="0"/>
        <v/>
      </c>
      <c r="E48" s="59"/>
      <c r="F48" s="59" t="str">
        <f>IF(E48="", "", VLOOKUP(E48, 'Team List'!$D:$E, 2, FALSE))</f>
        <v/>
      </c>
      <c r="G48" s="59" t="str">
        <f>IF(E48="", "", VLOOKUP(E48, 'Team List'!$D:$F, 3, FALSE))</f>
        <v/>
      </c>
      <c r="H48" s="83"/>
      <c r="I48" s="84" t="str">
        <f t="shared" si="1"/>
        <v/>
      </c>
      <c r="J48" s="84" t="str">
        <f t="shared" si="2"/>
        <v/>
      </c>
      <c r="K48" s="15" t="str">
        <f t="shared" si="3"/>
        <v/>
      </c>
    </row>
    <row r="49" spans="3:12" x14ac:dyDescent="0.2">
      <c r="C49" s="61" t="str">
        <f t="shared" si="4"/>
        <v/>
      </c>
      <c r="D49" s="61" t="str">
        <f t="shared" si="0"/>
        <v/>
      </c>
      <c r="E49" s="59"/>
      <c r="F49" s="59" t="str">
        <f>IF(E49="", "", VLOOKUP(E49, 'Team List'!$D:$E, 2, FALSE))</f>
        <v/>
      </c>
      <c r="G49" s="59" t="str">
        <f>IF(E49="", "", VLOOKUP(E49, 'Team List'!$D:$F, 3, FALSE))</f>
        <v/>
      </c>
      <c r="H49" s="83"/>
      <c r="I49" s="84" t="str">
        <f t="shared" si="1"/>
        <v/>
      </c>
      <c r="J49" s="84" t="str">
        <f t="shared" si="2"/>
        <v/>
      </c>
      <c r="K49" s="15" t="str">
        <f t="shared" si="3"/>
        <v/>
      </c>
    </row>
    <row r="50" spans="3:12" ht="14.25" x14ac:dyDescent="0.2">
      <c r="C50" s="3"/>
      <c r="D50" s="3"/>
      <c r="E50" s="3"/>
      <c r="F50" s="3"/>
      <c r="G50" s="3"/>
      <c r="H50" s="30"/>
      <c r="I50" s="30"/>
      <c r="J50" s="30"/>
      <c r="K50" s="16"/>
      <c r="L50" s="3"/>
    </row>
    <row r="51" spans="3:12" ht="14.25" x14ac:dyDescent="0.2">
      <c r="C51" s="119" t="s">
        <v>5</v>
      </c>
      <c r="D51" s="119"/>
      <c r="E51" s="119"/>
      <c r="F51" s="119"/>
      <c r="G51" s="119"/>
      <c r="H51" s="119"/>
      <c r="I51" s="119"/>
      <c r="J51" s="119"/>
      <c r="K51" s="119"/>
      <c r="L51" s="3"/>
    </row>
    <row r="52" spans="3:12" ht="14.25" x14ac:dyDescent="0.2">
      <c r="C52" s="3"/>
      <c r="D52" s="3"/>
      <c r="E52" s="3"/>
      <c r="F52" s="3"/>
      <c r="G52" s="3"/>
      <c r="H52" s="31"/>
      <c r="I52" s="31"/>
      <c r="J52" s="31"/>
      <c r="K52" s="16"/>
      <c r="L52" s="3"/>
    </row>
    <row r="53" spans="3:12" ht="14.25" x14ac:dyDescent="0.2">
      <c r="C53" s="3"/>
      <c r="D53" s="3"/>
      <c r="E53" s="3"/>
      <c r="F53" s="3"/>
      <c r="G53" s="3"/>
      <c r="H53" s="32"/>
      <c r="I53" s="32"/>
      <c r="J53" s="32"/>
      <c r="K53" s="16"/>
      <c r="L53" s="3"/>
    </row>
    <row r="54" spans="3:12" ht="14.25" x14ac:dyDescent="0.2">
      <c r="C54" s="2"/>
      <c r="D54" s="2"/>
      <c r="E54" s="2"/>
      <c r="F54" s="2"/>
      <c r="G54" s="2"/>
      <c r="H54" s="31"/>
      <c r="I54" s="31"/>
      <c r="J54" s="31"/>
      <c r="K54" s="16"/>
      <c r="L54" s="3"/>
    </row>
    <row r="55" spans="3:12" ht="14.25" x14ac:dyDescent="0.2">
      <c r="C55" s="2"/>
      <c r="D55" s="2"/>
      <c r="E55" s="2"/>
      <c r="F55" s="2"/>
      <c r="G55" s="2"/>
      <c r="H55" s="32"/>
      <c r="I55" s="32"/>
      <c r="J55" s="32"/>
      <c r="K55" s="16"/>
      <c r="L55" s="3"/>
    </row>
    <row r="56" spans="3:12" ht="14.25" x14ac:dyDescent="0.2">
      <c r="C56" s="3"/>
      <c r="D56" s="3"/>
      <c r="E56" s="3"/>
      <c r="F56" s="3"/>
      <c r="G56" s="3"/>
      <c r="H56" s="31"/>
      <c r="I56" s="31"/>
      <c r="J56" s="31"/>
      <c r="K56" s="16"/>
      <c r="L56" s="3"/>
    </row>
    <row r="57" spans="3:12" ht="14.25" x14ac:dyDescent="0.2">
      <c r="C57" s="3"/>
      <c r="D57" s="3"/>
      <c r="E57" s="3"/>
      <c r="F57" s="3"/>
      <c r="G57" s="3"/>
      <c r="H57" s="32"/>
      <c r="I57" s="32"/>
      <c r="J57" s="32"/>
      <c r="K57" s="16"/>
      <c r="L57" s="3"/>
    </row>
    <row r="58" spans="3:12" ht="14.25" x14ac:dyDescent="0.2">
      <c r="L58" s="3"/>
    </row>
    <row r="59" spans="3:12" ht="14.25" x14ac:dyDescent="0.2">
      <c r="C59" s="3"/>
      <c r="D59" s="3"/>
      <c r="E59" s="3"/>
      <c r="F59" s="3"/>
      <c r="G59" s="3"/>
      <c r="H59" s="30"/>
      <c r="I59" s="30"/>
      <c r="J59" s="30"/>
      <c r="K59" s="16"/>
      <c r="L59" s="3"/>
    </row>
    <row r="60" spans="3:12" x14ac:dyDescent="0.2">
      <c r="C60" s="2"/>
      <c r="D60" s="2"/>
      <c r="E60" s="2"/>
      <c r="F60" s="2"/>
      <c r="G60" s="2"/>
      <c r="H60" s="31"/>
      <c r="I60" s="31"/>
      <c r="J60" s="31"/>
      <c r="K60" s="78"/>
    </row>
    <row r="64" spans="3:12" x14ac:dyDescent="0.2">
      <c r="H64"/>
      <c r="I64"/>
      <c r="J64"/>
      <c r="K64"/>
    </row>
    <row r="65" spans="8:11" x14ac:dyDescent="0.2">
      <c r="H65"/>
      <c r="I65"/>
      <c r="J65"/>
      <c r="K65"/>
    </row>
    <row r="66" spans="8:11" x14ac:dyDescent="0.2">
      <c r="H66"/>
      <c r="I66"/>
      <c r="J66"/>
      <c r="K66"/>
    </row>
    <row r="67" spans="8:11" x14ac:dyDescent="0.2">
      <c r="H67"/>
      <c r="I67"/>
      <c r="J67"/>
      <c r="K67"/>
    </row>
    <row r="68" spans="8:11" x14ac:dyDescent="0.2">
      <c r="H68"/>
      <c r="I68"/>
      <c r="J68"/>
      <c r="K68"/>
    </row>
    <row r="69" spans="8:11" x14ac:dyDescent="0.2">
      <c r="H69"/>
      <c r="I69"/>
      <c r="J69"/>
      <c r="K69"/>
    </row>
  </sheetData>
  <protectedRanges>
    <protectedRange sqref="H5:J5" name="Sort_2"/>
    <protectedRange sqref="E1:E199" name="Number_2"/>
    <protectedRange sqref="H1:J199" name="Time_2"/>
  </protectedRanges>
  <autoFilter ref="C5:K49">
    <sortState ref="C6:K49">
      <sortCondition ref="C5:C49"/>
    </sortState>
  </autoFilter>
  <mergeCells count="2">
    <mergeCell ref="C2:K3"/>
    <mergeCell ref="C51:K51"/>
  </mergeCells>
  <conditionalFormatting sqref="E6:E48">
    <cfRule type="containsText" dxfId="11" priority="1" operator="containsText" text="Individual">
      <formula>NOT(ISERROR(SEARCH("Individual",E6)))</formula>
    </cfRule>
    <cfRule type="cellIs" dxfId="10" priority="2" operator="equal">
      <formula>"Individual"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69"/>
  <sheetViews>
    <sheetView topLeftCell="B1" zoomScaleNormal="100" workbookViewId="0">
      <selection activeCell="N35" sqref="N35"/>
    </sheetView>
  </sheetViews>
  <sheetFormatPr defaultRowHeight="12.75" x14ac:dyDescent="0.2"/>
  <cols>
    <col min="2" max="2" width="3.28515625" customWidth="1"/>
    <col min="4" max="4" width="9.140625" hidden="1" customWidth="1"/>
    <col min="6" max="7" width="25.42578125" customWidth="1"/>
    <col min="8" max="8" width="12" style="27" customWidth="1"/>
    <col min="9" max="10" width="12" style="27" hidden="1" customWidth="1"/>
    <col min="11" max="11" width="9.140625" style="7"/>
  </cols>
  <sheetData>
    <row r="2" spans="3:11" ht="12.75" customHeight="1" x14ac:dyDescent="0.2">
      <c r="C2" s="120" t="s">
        <v>203</v>
      </c>
      <c r="D2" s="120"/>
      <c r="E2" s="120"/>
      <c r="F2" s="120"/>
      <c r="G2" s="120"/>
      <c r="H2" s="120"/>
      <c r="I2" s="120"/>
      <c r="J2" s="120"/>
      <c r="K2" s="120"/>
    </row>
    <row r="3" spans="3:11" ht="12.75" customHeight="1" x14ac:dyDescent="0.2">
      <c r="C3" s="120"/>
      <c r="D3" s="120"/>
      <c r="E3" s="120"/>
      <c r="F3" s="120"/>
      <c r="G3" s="120"/>
      <c r="H3" s="120"/>
      <c r="I3" s="120"/>
      <c r="J3" s="120"/>
      <c r="K3" s="120"/>
    </row>
    <row r="4" spans="3:11" ht="13.5" thickBot="1" x14ac:dyDescent="0.25"/>
    <row r="5" spans="3:11" x14ac:dyDescent="0.2">
      <c r="C5" s="4" t="s">
        <v>2</v>
      </c>
      <c r="D5" s="51" t="s">
        <v>2</v>
      </c>
      <c r="E5" s="5" t="s">
        <v>26</v>
      </c>
      <c r="F5" s="5" t="s">
        <v>0</v>
      </c>
      <c r="G5" s="5" t="s">
        <v>1</v>
      </c>
      <c r="H5" s="28" t="s">
        <v>205</v>
      </c>
      <c r="I5" s="62" t="s">
        <v>3</v>
      </c>
      <c r="J5" s="62" t="s">
        <v>3</v>
      </c>
      <c r="K5" s="6" t="s">
        <v>4</v>
      </c>
    </row>
    <row r="6" spans="3:11" x14ac:dyDescent="0.2">
      <c r="C6" s="61">
        <v>1</v>
      </c>
      <c r="D6" s="61" t="e">
        <f t="shared" ref="D6:D49" si="0">IF(J6="","", RANK($J6,$J$6:$J$50,1))</f>
        <v>#VALUE!</v>
      </c>
      <c r="E6" s="59">
        <v>119</v>
      </c>
      <c r="F6" s="59" t="str">
        <f>IF(E6="", "", VLOOKUP(E6, 'Team List'!$A:$B, 2, FALSE))</f>
        <v>Lorenzo Bean</v>
      </c>
      <c r="G6" s="59" t="str">
        <f>IF(E6="", "", VLOOKUP(E6, 'Team List'!$A:$C, 3, FALSE))</f>
        <v>PI KAPPA ALPHA</v>
      </c>
      <c r="H6" s="83" t="s">
        <v>308</v>
      </c>
      <c r="I6" s="84" t="str">
        <f t="shared" ref="I6:I49" si="1">IF(G6="FLORIDA CLUB SWIMMING", "", IF(H6="", "", H6))</f>
        <v>6'1"</v>
      </c>
      <c r="J6" s="84" t="str">
        <f t="shared" ref="J6:J49" si="2">IF($G6="FLORIDA CLUB SWIMMING", "", IF($G6="INDIVIDUAL", "", IF(H6="", "", H6)))</f>
        <v>6'1"</v>
      </c>
      <c r="K6" s="15">
        <v>6</v>
      </c>
    </row>
    <row r="7" spans="3:11" x14ac:dyDescent="0.2">
      <c r="C7" s="61">
        <v>2</v>
      </c>
      <c r="D7" s="61" t="e">
        <f t="shared" si="0"/>
        <v>#VALUE!</v>
      </c>
      <c r="E7" s="59">
        <v>1</v>
      </c>
      <c r="F7" s="59" t="str">
        <f>IF(E7="", "", VLOOKUP(E7, 'Team List'!$A:$B, 2, FALSE))</f>
        <v>Kyle Sheppard</v>
      </c>
      <c r="G7" s="59" t="str">
        <f>IF(E7="", "", VLOOKUP(E7, 'Team List'!$A:$C, 3, FALSE))</f>
        <v>BETA THETA PI</v>
      </c>
      <c r="H7" s="83" t="s">
        <v>305</v>
      </c>
      <c r="I7" s="84" t="str">
        <f t="shared" si="1"/>
        <v>5'7"</v>
      </c>
      <c r="J7" s="84" t="str">
        <f t="shared" si="2"/>
        <v>5'7"</v>
      </c>
      <c r="K7" s="15">
        <v>4</v>
      </c>
    </row>
    <row r="8" spans="3:11" x14ac:dyDescent="0.2">
      <c r="C8" s="61">
        <v>3</v>
      </c>
      <c r="D8" s="61" t="str">
        <f t="shared" si="0"/>
        <v/>
      </c>
      <c r="E8" s="59">
        <v>203</v>
      </c>
      <c r="F8" s="59" t="str">
        <f>IF(E8="", "", VLOOKUP(E8, 'Team List'!$A:$B, 2, FALSE))</f>
        <v>Evan Diaz de Arce</v>
      </c>
      <c r="G8" s="59" t="str">
        <f>IF(E8="", "", VLOOKUP(E8, 'Team List'!$A:$C, 3, FALSE))</f>
        <v>INDIVIDUAL</v>
      </c>
      <c r="H8" s="83" t="s">
        <v>304</v>
      </c>
      <c r="I8" s="84" t="str">
        <f t="shared" si="1"/>
        <v>5'5"</v>
      </c>
      <c r="J8" s="84" t="str">
        <f t="shared" si="2"/>
        <v/>
      </c>
      <c r="K8" s="15" t="str">
        <f>IF(D8="","",IF(D8=1,6,IF(D8=2,4,IF(D8=3,3,IF(D8=4,2,IF(D8=5,1,""))))))</f>
        <v/>
      </c>
    </row>
    <row r="9" spans="3:11" x14ac:dyDescent="0.2">
      <c r="C9" s="61">
        <v>4</v>
      </c>
      <c r="D9" s="61" t="e">
        <f t="shared" si="0"/>
        <v>#VALUE!</v>
      </c>
      <c r="E9" s="59">
        <v>120</v>
      </c>
      <c r="F9" s="59" t="str">
        <f>IF(E9="", "", VLOOKUP(E9, 'Team List'!$A:$B, 2, FALSE))</f>
        <v>Fabian Diaz</v>
      </c>
      <c r="G9" s="59" t="str">
        <f>IF(E9="", "", VLOOKUP(E9, 'Team List'!$A:$C, 3, FALSE))</f>
        <v>PHI DELT</v>
      </c>
      <c r="H9" s="83" t="s">
        <v>309</v>
      </c>
      <c r="I9" s="84" t="str">
        <f t="shared" si="1"/>
        <v>5'3"</v>
      </c>
      <c r="J9" s="84" t="str">
        <f t="shared" si="2"/>
        <v>5'3"</v>
      </c>
      <c r="K9" s="15">
        <v>3</v>
      </c>
    </row>
    <row r="10" spans="3:11" x14ac:dyDescent="0.2">
      <c r="C10" s="61">
        <v>5</v>
      </c>
      <c r="D10" s="61" t="e">
        <f t="shared" si="0"/>
        <v>#VALUE!</v>
      </c>
      <c r="E10" s="59">
        <v>70</v>
      </c>
      <c r="F10" s="59" t="str">
        <f>IF(E10="", "", VLOOKUP(E10, 'Team List'!$A:$B, 2, FALSE))</f>
        <v>Justin Hall</v>
      </c>
      <c r="G10" s="59" t="str">
        <f>IF(E10="", "", VLOOKUP(E10, 'Team List'!$A:$C, 3, FALSE))</f>
        <v>TRIGATORS</v>
      </c>
      <c r="H10" s="83" t="s">
        <v>306</v>
      </c>
      <c r="I10" s="84" t="str">
        <f t="shared" si="1"/>
        <v>5'11"</v>
      </c>
      <c r="J10" s="84" t="str">
        <f t="shared" si="2"/>
        <v>5'11"</v>
      </c>
      <c r="K10" s="15">
        <v>2</v>
      </c>
    </row>
    <row r="11" spans="3:11" x14ac:dyDescent="0.2">
      <c r="C11" s="61">
        <v>5</v>
      </c>
      <c r="D11" s="61" t="str">
        <f t="shared" si="0"/>
        <v/>
      </c>
      <c r="E11" s="59">
        <v>220</v>
      </c>
      <c r="F11" s="59" t="str">
        <f>IF(E11="", "", VLOOKUP(E11, 'Team List'!$A:$B, 2, FALSE))</f>
        <v>William Scott</v>
      </c>
      <c r="G11" s="59" t="str">
        <f>IF(E11="", "", VLOOKUP(E11, 'Team List'!$A:$C, 3, FALSE))</f>
        <v>INDIVIDUAL</v>
      </c>
      <c r="H11" s="83" t="s">
        <v>306</v>
      </c>
      <c r="I11" s="84" t="str">
        <f t="shared" si="1"/>
        <v>5'11"</v>
      </c>
      <c r="J11" s="84" t="str">
        <f t="shared" si="2"/>
        <v/>
      </c>
      <c r="K11" s="15" t="str">
        <f>IF(D11="","",IF(D11=1,6,IF(D11=2,4,IF(D11=3,3,IF(D11=4,2,IF(D11=5,1,""))))))</f>
        <v/>
      </c>
    </row>
    <row r="12" spans="3:11" x14ac:dyDescent="0.2">
      <c r="C12" s="61">
        <v>7</v>
      </c>
      <c r="D12" s="61" t="e">
        <f t="shared" si="0"/>
        <v>#VALUE!</v>
      </c>
      <c r="E12" s="59">
        <v>26</v>
      </c>
      <c r="F12" s="59" t="str">
        <f>IF(E12="", "", VLOOKUP(E12, 'Team List'!$A:$B, 2, FALSE))</f>
        <v>David Brock</v>
      </c>
      <c r="G12" s="59" t="str">
        <f>IF(E12="", "", VLOOKUP(E12, 'Team List'!$A:$C, 3, FALSE))</f>
        <v>PHI DELT</v>
      </c>
      <c r="H12" s="83" t="s">
        <v>307</v>
      </c>
      <c r="I12" s="84" t="str">
        <f t="shared" si="1"/>
        <v>4'11"</v>
      </c>
      <c r="J12" s="84" t="str">
        <f t="shared" si="2"/>
        <v>4'11"</v>
      </c>
      <c r="K12" s="15">
        <v>1</v>
      </c>
    </row>
    <row r="13" spans="3:11" x14ac:dyDescent="0.2">
      <c r="C13" s="61">
        <v>8</v>
      </c>
      <c r="D13" s="61" t="str">
        <f t="shared" si="0"/>
        <v/>
      </c>
      <c r="E13" s="59">
        <v>216</v>
      </c>
      <c r="F13" s="59" t="str">
        <f>IF(E13="", "", VLOOKUP(E13, 'Team List'!$A:$B, 2, FALSE))</f>
        <v>Cole Hovey</v>
      </c>
      <c r="G13" s="59" t="str">
        <f>IF(E13="", "", VLOOKUP(E13, 'Team List'!$A:$C, 3, FALSE))</f>
        <v>INDIVIDUAL</v>
      </c>
      <c r="H13" s="83"/>
      <c r="I13" s="84" t="str">
        <f t="shared" si="1"/>
        <v/>
      </c>
      <c r="J13" s="84" t="str">
        <f t="shared" si="2"/>
        <v/>
      </c>
      <c r="K13" s="15"/>
    </row>
    <row r="14" spans="3:11" x14ac:dyDescent="0.2">
      <c r="C14" s="61">
        <v>8</v>
      </c>
      <c r="D14" s="61" t="str">
        <f t="shared" si="0"/>
        <v/>
      </c>
      <c r="E14" s="59">
        <v>51</v>
      </c>
      <c r="F14" s="59" t="str">
        <f>IF(E14="", "", VLOOKUP(E14, 'Team List'!$A:$B, 2, FALSE))</f>
        <v>Parker Brown</v>
      </c>
      <c r="G14" s="59" t="str">
        <f>IF(E14="", "", VLOOKUP(E14, 'Team List'!$A:$C, 3, FALSE))</f>
        <v>SIGMA CHI</v>
      </c>
      <c r="H14" s="83"/>
      <c r="I14" s="84" t="str">
        <f t="shared" si="1"/>
        <v/>
      </c>
      <c r="J14" s="84" t="str">
        <f t="shared" si="2"/>
        <v/>
      </c>
      <c r="K14" s="15" t="str">
        <f t="shared" ref="K14:K49" si="3">IF(D14="","",IF(D14=1,6,IF(D14=2,4,IF(D14=3,3,IF(D14=4,2,IF(D14=5,1,""))))))</f>
        <v/>
      </c>
    </row>
    <row r="15" spans="3:11" x14ac:dyDescent="0.2">
      <c r="C15" s="61">
        <v>8</v>
      </c>
      <c r="D15" s="61" t="str">
        <f t="shared" si="0"/>
        <v/>
      </c>
      <c r="E15" s="59">
        <v>54</v>
      </c>
      <c r="F15" s="59" t="str">
        <f>IF(E15="", "", VLOOKUP(E15, 'Team List'!$A:$B, 2, FALSE))</f>
        <v>Sheldon Brown</v>
      </c>
      <c r="G15" s="59" t="str">
        <f>IF(E15="", "", VLOOKUP(E15, 'Team List'!$A:$C, 3, FALSE))</f>
        <v>SIGMA CHI</v>
      </c>
      <c r="H15" s="83"/>
      <c r="I15" s="84" t="str">
        <f t="shared" si="1"/>
        <v/>
      </c>
      <c r="J15" s="84" t="str">
        <f t="shared" si="2"/>
        <v/>
      </c>
      <c r="K15" s="15" t="str">
        <f t="shared" si="3"/>
        <v/>
      </c>
    </row>
    <row r="16" spans="3:11" x14ac:dyDescent="0.2">
      <c r="C16" s="61">
        <v>8</v>
      </c>
      <c r="D16" s="61" t="str">
        <f t="shared" si="0"/>
        <v/>
      </c>
      <c r="E16" s="59">
        <v>65</v>
      </c>
      <c r="F16" s="59" t="str">
        <f>IF(E16="", "", VLOOKUP(E16, 'Team List'!$A:$B, 2, FALSE))</f>
        <v>Alexander Webster</v>
      </c>
      <c r="G16" s="59" t="str">
        <f>IF(E16="", "", VLOOKUP(E16, 'Team List'!$A:$C, 3, FALSE))</f>
        <v>TRIGATORS</v>
      </c>
      <c r="H16" s="83"/>
      <c r="I16" s="84" t="str">
        <f t="shared" si="1"/>
        <v/>
      </c>
      <c r="J16" s="84" t="str">
        <f t="shared" si="2"/>
        <v/>
      </c>
      <c r="K16" s="15" t="str">
        <f t="shared" si="3"/>
        <v/>
      </c>
    </row>
    <row r="17" spans="3:11" x14ac:dyDescent="0.2">
      <c r="C17" s="61">
        <v>8</v>
      </c>
      <c r="D17" s="61" t="str">
        <f t="shared" si="0"/>
        <v/>
      </c>
      <c r="E17" s="59">
        <v>104</v>
      </c>
      <c r="F17" s="59" t="str">
        <f>IF(E17="", "", VLOOKUP(E17, 'Team List'!$A:$B, 2, FALSE))</f>
        <v>Tanner Weigand</v>
      </c>
      <c r="G17" s="59" t="str">
        <f>IF(E17="", "", VLOOKUP(E17, 'Team List'!$A:$C, 3, FALSE))</f>
        <v>BETA THETA PI</v>
      </c>
      <c r="H17" s="83"/>
      <c r="I17" s="84" t="str">
        <f t="shared" si="1"/>
        <v/>
      </c>
      <c r="J17" s="84" t="str">
        <f t="shared" si="2"/>
        <v/>
      </c>
      <c r="K17" s="15" t="str">
        <f t="shared" si="3"/>
        <v/>
      </c>
    </row>
    <row r="18" spans="3:11" x14ac:dyDescent="0.2">
      <c r="C18" s="61" t="str">
        <f t="shared" ref="C18:C49" si="4">IF(H18="","",IF(G18="FLORIDA CLUB SWIMMING","",RANK(I18,$I$6:$I$50,1)))</f>
        <v/>
      </c>
      <c r="D18" s="61" t="str">
        <f t="shared" si="0"/>
        <v/>
      </c>
      <c r="E18" s="59"/>
      <c r="F18" s="59" t="str">
        <f>IF(E18="", "", VLOOKUP(E18, 'Team List'!$A:$B, 2, FALSE))</f>
        <v/>
      </c>
      <c r="G18" s="59" t="str">
        <f>IF(E18="", "", VLOOKUP(E18, 'Team List'!$A:$C, 3, FALSE))</f>
        <v/>
      </c>
      <c r="H18" s="83"/>
      <c r="I18" s="84" t="str">
        <f t="shared" si="1"/>
        <v/>
      </c>
      <c r="J18" s="84" t="str">
        <f t="shared" si="2"/>
        <v/>
      </c>
      <c r="K18" s="15" t="str">
        <f t="shared" si="3"/>
        <v/>
      </c>
    </row>
    <row r="19" spans="3:11" x14ac:dyDescent="0.2">
      <c r="C19" s="61" t="str">
        <f t="shared" si="4"/>
        <v/>
      </c>
      <c r="D19" s="61" t="str">
        <f t="shared" si="0"/>
        <v/>
      </c>
      <c r="E19" s="59"/>
      <c r="F19" s="59" t="str">
        <f>IF(E19="", "", VLOOKUP(E19, 'Team List'!$A:$B, 2, FALSE))</f>
        <v/>
      </c>
      <c r="G19" s="59" t="str">
        <f>IF(E19="", "", VLOOKUP(E19, 'Team List'!$A:$C, 3, FALSE))</f>
        <v/>
      </c>
      <c r="H19" s="83"/>
      <c r="I19" s="84" t="str">
        <f t="shared" si="1"/>
        <v/>
      </c>
      <c r="J19" s="84" t="str">
        <f t="shared" si="2"/>
        <v/>
      </c>
      <c r="K19" s="15" t="str">
        <f t="shared" si="3"/>
        <v/>
      </c>
    </row>
    <row r="20" spans="3:11" x14ac:dyDescent="0.2">
      <c r="C20" s="61" t="str">
        <f t="shared" si="4"/>
        <v/>
      </c>
      <c r="D20" s="61" t="str">
        <f t="shared" si="0"/>
        <v/>
      </c>
      <c r="E20" s="59"/>
      <c r="F20" s="59" t="str">
        <f>IF(E20="", "", VLOOKUP(E20, 'Team List'!$A:$B, 2, FALSE))</f>
        <v/>
      </c>
      <c r="G20" s="59" t="str">
        <f>IF(E20="", "", VLOOKUP(E20, 'Team List'!$A:$C, 3, FALSE))</f>
        <v/>
      </c>
      <c r="H20" s="83"/>
      <c r="I20" s="84" t="str">
        <f t="shared" si="1"/>
        <v/>
      </c>
      <c r="J20" s="84" t="str">
        <f t="shared" si="2"/>
        <v/>
      </c>
      <c r="K20" s="15" t="str">
        <f t="shared" si="3"/>
        <v/>
      </c>
    </row>
    <row r="21" spans="3:11" x14ac:dyDescent="0.2">
      <c r="C21" s="61" t="str">
        <f t="shared" si="4"/>
        <v/>
      </c>
      <c r="D21" s="61" t="str">
        <f t="shared" si="0"/>
        <v/>
      </c>
      <c r="E21" s="59"/>
      <c r="F21" s="59" t="str">
        <f>IF(E21="", "", VLOOKUP(E21, 'Team List'!$A:$B, 2, FALSE))</f>
        <v/>
      </c>
      <c r="G21" s="59" t="str">
        <f>IF(E21="", "", VLOOKUP(E21, 'Team List'!$A:$C, 3, FALSE))</f>
        <v/>
      </c>
      <c r="H21" s="83"/>
      <c r="I21" s="84" t="str">
        <f t="shared" si="1"/>
        <v/>
      </c>
      <c r="J21" s="84" t="str">
        <f t="shared" si="2"/>
        <v/>
      </c>
      <c r="K21" s="15" t="str">
        <f t="shared" si="3"/>
        <v/>
      </c>
    </row>
    <row r="22" spans="3:11" x14ac:dyDescent="0.2">
      <c r="C22" s="61" t="str">
        <f t="shared" si="4"/>
        <v/>
      </c>
      <c r="D22" s="61" t="str">
        <f t="shared" si="0"/>
        <v/>
      </c>
      <c r="E22" s="59"/>
      <c r="F22" s="59" t="str">
        <f>IF(E22="", "", VLOOKUP(E22, 'Team List'!$A:$B, 2, FALSE))</f>
        <v/>
      </c>
      <c r="G22" s="59" t="str">
        <f>IF(E22="", "", VLOOKUP(E22, 'Team List'!$A:$C, 3, FALSE))</f>
        <v/>
      </c>
      <c r="H22" s="83"/>
      <c r="I22" s="84" t="str">
        <f t="shared" si="1"/>
        <v/>
      </c>
      <c r="J22" s="84" t="str">
        <f t="shared" si="2"/>
        <v/>
      </c>
      <c r="K22" s="15" t="str">
        <f t="shared" si="3"/>
        <v/>
      </c>
    </row>
    <row r="23" spans="3:11" x14ac:dyDescent="0.2">
      <c r="C23" s="61" t="str">
        <f t="shared" si="4"/>
        <v/>
      </c>
      <c r="D23" s="61" t="str">
        <f t="shared" si="0"/>
        <v/>
      </c>
      <c r="E23" s="59"/>
      <c r="F23" s="59" t="str">
        <f>IF(E23="", "", VLOOKUP(E23, 'Team List'!$A:$B, 2, FALSE))</f>
        <v/>
      </c>
      <c r="G23" s="59" t="str">
        <f>IF(E23="", "", VLOOKUP(E23, 'Team List'!$A:$C, 3, FALSE))</f>
        <v/>
      </c>
      <c r="H23" s="83"/>
      <c r="I23" s="84" t="str">
        <f t="shared" si="1"/>
        <v/>
      </c>
      <c r="J23" s="84" t="str">
        <f t="shared" si="2"/>
        <v/>
      </c>
      <c r="K23" s="15" t="str">
        <f t="shared" si="3"/>
        <v/>
      </c>
    </row>
    <row r="24" spans="3:11" x14ac:dyDescent="0.2">
      <c r="C24" s="61" t="str">
        <f t="shared" si="4"/>
        <v/>
      </c>
      <c r="D24" s="61" t="str">
        <f t="shared" si="0"/>
        <v/>
      </c>
      <c r="E24" s="59"/>
      <c r="F24" s="59" t="str">
        <f>IF(E24="", "", VLOOKUP(E24, 'Team List'!$A:$B, 2, FALSE))</f>
        <v/>
      </c>
      <c r="G24" s="59" t="str">
        <f>IF(E24="", "", VLOOKUP(E24, 'Team List'!$A:$C, 3, FALSE))</f>
        <v/>
      </c>
      <c r="H24" s="83"/>
      <c r="I24" s="84" t="str">
        <f t="shared" si="1"/>
        <v/>
      </c>
      <c r="J24" s="84" t="str">
        <f t="shared" si="2"/>
        <v/>
      </c>
      <c r="K24" s="15" t="str">
        <f t="shared" si="3"/>
        <v/>
      </c>
    </row>
    <row r="25" spans="3:11" x14ac:dyDescent="0.2">
      <c r="C25" s="61" t="str">
        <f t="shared" si="4"/>
        <v/>
      </c>
      <c r="D25" s="61" t="str">
        <f t="shared" si="0"/>
        <v/>
      </c>
      <c r="E25" s="59"/>
      <c r="F25" s="59" t="str">
        <f>IF(E25="", "", VLOOKUP(E25, 'Team List'!$A:$B, 2, FALSE))</f>
        <v/>
      </c>
      <c r="G25" s="59" t="str">
        <f>IF(E25="", "", VLOOKUP(E25, 'Team List'!$A:$C, 3, FALSE))</f>
        <v/>
      </c>
      <c r="H25" s="83"/>
      <c r="I25" s="84" t="str">
        <f t="shared" si="1"/>
        <v/>
      </c>
      <c r="J25" s="84" t="str">
        <f t="shared" si="2"/>
        <v/>
      </c>
      <c r="K25" s="15" t="str">
        <f t="shared" si="3"/>
        <v/>
      </c>
    </row>
    <row r="26" spans="3:11" x14ac:dyDescent="0.2">
      <c r="C26" s="61" t="str">
        <f t="shared" si="4"/>
        <v/>
      </c>
      <c r="D26" s="61" t="str">
        <f t="shared" si="0"/>
        <v/>
      </c>
      <c r="E26" s="59"/>
      <c r="F26" s="59" t="str">
        <f>IF(E26="", "", VLOOKUP(E26, 'Team List'!$A:$B, 2, FALSE))</f>
        <v/>
      </c>
      <c r="G26" s="59" t="str">
        <f>IF(E26="", "", VLOOKUP(E26, 'Team List'!$A:$C, 3, FALSE))</f>
        <v/>
      </c>
      <c r="H26" s="83"/>
      <c r="I26" s="84" t="str">
        <f t="shared" si="1"/>
        <v/>
      </c>
      <c r="J26" s="84" t="str">
        <f t="shared" si="2"/>
        <v/>
      </c>
      <c r="K26" s="15" t="str">
        <f t="shared" si="3"/>
        <v/>
      </c>
    </row>
    <row r="27" spans="3:11" x14ac:dyDescent="0.2">
      <c r="C27" s="61" t="str">
        <f t="shared" si="4"/>
        <v/>
      </c>
      <c r="D27" s="61" t="str">
        <f t="shared" si="0"/>
        <v/>
      </c>
      <c r="E27" s="59"/>
      <c r="F27" s="59" t="str">
        <f>IF(E27="", "", VLOOKUP(E27, 'Team List'!$A:$B, 2, FALSE))</f>
        <v/>
      </c>
      <c r="G27" s="59" t="str">
        <f>IF(E27="", "", VLOOKUP(E27, 'Team List'!$A:$C, 3, FALSE))</f>
        <v/>
      </c>
      <c r="H27" s="83"/>
      <c r="I27" s="84" t="str">
        <f t="shared" si="1"/>
        <v/>
      </c>
      <c r="J27" s="84" t="str">
        <f t="shared" si="2"/>
        <v/>
      </c>
      <c r="K27" s="15" t="str">
        <f t="shared" si="3"/>
        <v/>
      </c>
    </row>
    <row r="28" spans="3:11" x14ac:dyDescent="0.2">
      <c r="C28" s="61" t="str">
        <f t="shared" si="4"/>
        <v/>
      </c>
      <c r="D28" s="61" t="str">
        <f t="shared" si="0"/>
        <v/>
      </c>
      <c r="E28" s="59"/>
      <c r="F28" s="59" t="str">
        <f>IF(E28="", "", VLOOKUP(E28, 'Team List'!$A:$B, 2, FALSE))</f>
        <v/>
      </c>
      <c r="G28" s="59" t="str">
        <f>IF(E28="", "", VLOOKUP(E28, 'Team List'!$A:$C, 3, FALSE))</f>
        <v/>
      </c>
      <c r="H28" s="83"/>
      <c r="I28" s="84" t="str">
        <f t="shared" si="1"/>
        <v/>
      </c>
      <c r="J28" s="84" t="str">
        <f t="shared" si="2"/>
        <v/>
      </c>
      <c r="K28" s="15" t="str">
        <f t="shared" si="3"/>
        <v/>
      </c>
    </row>
    <row r="29" spans="3:11" x14ac:dyDescent="0.2">
      <c r="C29" s="61" t="str">
        <f t="shared" si="4"/>
        <v/>
      </c>
      <c r="D29" s="61" t="str">
        <f t="shared" si="0"/>
        <v/>
      </c>
      <c r="E29" s="59"/>
      <c r="F29" s="59" t="str">
        <f>IF(E29="", "", VLOOKUP(E29, 'Team List'!$A:$B, 2, FALSE))</f>
        <v/>
      </c>
      <c r="G29" s="59" t="str">
        <f>IF(E29="", "", VLOOKUP(E29, 'Team List'!$A:$C, 3, FALSE))</f>
        <v/>
      </c>
      <c r="H29" s="83"/>
      <c r="I29" s="84" t="str">
        <f t="shared" si="1"/>
        <v/>
      </c>
      <c r="J29" s="84" t="str">
        <f t="shared" si="2"/>
        <v/>
      </c>
      <c r="K29" s="15" t="str">
        <f t="shared" si="3"/>
        <v/>
      </c>
    </row>
    <row r="30" spans="3:11" x14ac:dyDescent="0.2">
      <c r="C30" s="61" t="str">
        <f t="shared" si="4"/>
        <v/>
      </c>
      <c r="D30" s="61" t="str">
        <f t="shared" si="0"/>
        <v/>
      </c>
      <c r="E30" s="59"/>
      <c r="F30" s="59" t="str">
        <f>IF(E30="", "", VLOOKUP(E30, 'Team List'!$A:$B, 2, FALSE))</f>
        <v/>
      </c>
      <c r="G30" s="59" t="str">
        <f>IF(E30="", "", VLOOKUP(E30, 'Team List'!$A:$C, 3, FALSE))</f>
        <v/>
      </c>
      <c r="H30" s="83"/>
      <c r="I30" s="84" t="str">
        <f t="shared" si="1"/>
        <v/>
      </c>
      <c r="J30" s="84" t="str">
        <f t="shared" si="2"/>
        <v/>
      </c>
      <c r="K30" s="15" t="str">
        <f t="shared" si="3"/>
        <v/>
      </c>
    </row>
    <row r="31" spans="3:11" x14ac:dyDescent="0.2">
      <c r="C31" s="61" t="str">
        <f t="shared" si="4"/>
        <v/>
      </c>
      <c r="D31" s="61" t="str">
        <f t="shared" si="0"/>
        <v/>
      </c>
      <c r="E31" s="59"/>
      <c r="F31" s="59" t="str">
        <f>IF(E31="", "", VLOOKUP(E31, 'Team List'!$A:$B, 2, FALSE))</f>
        <v/>
      </c>
      <c r="G31" s="59" t="str">
        <f>IF(E31="", "", VLOOKUP(E31, 'Team List'!$A:$C, 3, FALSE))</f>
        <v/>
      </c>
      <c r="H31" s="83"/>
      <c r="I31" s="84" t="str">
        <f t="shared" si="1"/>
        <v/>
      </c>
      <c r="J31" s="84" t="str">
        <f t="shared" si="2"/>
        <v/>
      </c>
      <c r="K31" s="15" t="str">
        <f t="shared" si="3"/>
        <v/>
      </c>
    </row>
    <row r="32" spans="3:11" x14ac:dyDescent="0.2">
      <c r="C32" s="61" t="str">
        <f t="shared" si="4"/>
        <v/>
      </c>
      <c r="D32" s="61" t="str">
        <f t="shared" si="0"/>
        <v/>
      </c>
      <c r="E32" s="59"/>
      <c r="F32" s="59" t="str">
        <f>IF(E32="", "", VLOOKUP(E32, 'Team List'!$A:$B, 2, FALSE))</f>
        <v/>
      </c>
      <c r="G32" s="59" t="str">
        <f>IF(E32="", "", VLOOKUP(E32, 'Team List'!$A:$C, 3, FALSE))</f>
        <v/>
      </c>
      <c r="H32" s="83"/>
      <c r="I32" s="84" t="str">
        <f t="shared" si="1"/>
        <v/>
      </c>
      <c r="J32" s="84" t="str">
        <f t="shared" si="2"/>
        <v/>
      </c>
      <c r="K32" s="15" t="str">
        <f t="shared" si="3"/>
        <v/>
      </c>
    </row>
    <row r="33" spans="3:11" x14ac:dyDescent="0.2">
      <c r="C33" s="61" t="str">
        <f t="shared" si="4"/>
        <v/>
      </c>
      <c r="D33" s="61" t="str">
        <f t="shared" si="0"/>
        <v/>
      </c>
      <c r="E33" s="59"/>
      <c r="F33" s="59" t="str">
        <f>IF(E33="", "", VLOOKUP(E33, 'Team List'!$A:$B, 2, FALSE))</f>
        <v/>
      </c>
      <c r="G33" s="59" t="str">
        <f>IF(E33="", "", VLOOKUP(E33, 'Team List'!$A:$C, 3, FALSE))</f>
        <v/>
      </c>
      <c r="H33" s="83"/>
      <c r="I33" s="84" t="str">
        <f t="shared" si="1"/>
        <v/>
      </c>
      <c r="J33" s="84" t="str">
        <f t="shared" si="2"/>
        <v/>
      </c>
      <c r="K33" s="15" t="str">
        <f t="shared" si="3"/>
        <v/>
      </c>
    </row>
    <row r="34" spans="3:11" x14ac:dyDescent="0.2">
      <c r="C34" s="61" t="str">
        <f t="shared" si="4"/>
        <v/>
      </c>
      <c r="D34" s="61" t="str">
        <f t="shared" si="0"/>
        <v/>
      </c>
      <c r="E34" s="59"/>
      <c r="F34" s="59" t="str">
        <f>IF(E34="", "", VLOOKUP(E34, 'Team List'!$A:$B, 2, FALSE))</f>
        <v/>
      </c>
      <c r="G34" s="59" t="str">
        <f>IF(E34="", "", VLOOKUP(E34, 'Team List'!$A:$C, 3, FALSE))</f>
        <v/>
      </c>
      <c r="H34" s="83"/>
      <c r="I34" s="84" t="str">
        <f t="shared" si="1"/>
        <v/>
      </c>
      <c r="J34" s="84" t="str">
        <f t="shared" si="2"/>
        <v/>
      </c>
      <c r="K34" s="15" t="str">
        <f t="shared" si="3"/>
        <v/>
      </c>
    </row>
    <row r="35" spans="3:11" x14ac:dyDescent="0.2">
      <c r="C35" s="61" t="str">
        <f t="shared" si="4"/>
        <v/>
      </c>
      <c r="D35" s="61" t="str">
        <f t="shared" si="0"/>
        <v/>
      </c>
      <c r="E35" s="59"/>
      <c r="F35" s="59" t="str">
        <f>IF(E35="", "", VLOOKUP(E35, 'Team List'!$A:$B, 2, FALSE))</f>
        <v/>
      </c>
      <c r="G35" s="59" t="str">
        <f>IF(E35="", "", VLOOKUP(E35, 'Team List'!$A:$C, 3, FALSE))</f>
        <v/>
      </c>
      <c r="H35" s="83"/>
      <c r="I35" s="84" t="str">
        <f t="shared" si="1"/>
        <v/>
      </c>
      <c r="J35" s="84" t="str">
        <f t="shared" si="2"/>
        <v/>
      </c>
      <c r="K35" s="15" t="str">
        <f t="shared" si="3"/>
        <v/>
      </c>
    </row>
    <row r="36" spans="3:11" x14ac:dyDescent="0.2">
      <c r="C36" s="61" t="str">
        <f t="shared" si="4"/>
        <v/>
      </c>
      <c r="D36" s="61" t="str">
        <f t="shared" si="0"/>
        <v/>
      </c>
      <c r="E36" s="59"/>
      <c r="F36" s="59" t="str">
        <f>IF(E36="", "", VLOOKUP(E36, 'Team List'!$A:$B, 2, FALSE))</f>
        <v/>
      </c>
      <c r="G36" s="59" t="str">
        <f>IF(E36="", "", VLOOKUP(E36, 'Team List'!$A:$C, 3, FALSE))</f>
        <v/>
      </c>
      <c r="H36" s="83"/>
      <c r="I36" s="84" t="str">
        <f t="shared" si="1"/>
        <v/>
      </c>
      <c r="J36" s="84" t="str">
        <f t="shared" si="2"/>
        <v/>
      </c>
      <c r="K36" s="15" t="str">
        <f t="shared" si="3"/>
        <v/>
      </c>
    </row>
    <row r="37" spans="3:11" x14ac:dyDescent="0.2">
      <c r="C37" s="61" t="str">
        <f t="shared" si="4"/>
        <v/>
      </c>
      <c r="D37" s="61" t="str">
        <f t="shared" si="0"/>
        <v/>
      </c>
      <c r="E37" s="59"/>
      <c r="F37" s="59" t="str">
        <f>IF(E37="", "", VLOOKUP(E37, 'Team List'!$A:$B, 2, FALSE))</f>
        <v/>
      </c>
      <c r="G37" s="59" t="str">
        <f>IF(E37="", "", VLOOKUP(E37, 'Team List'!$A:$C, 3, FALSE))</f>
        <v/>
      </c>
      <c r="H37" s="83"/>
      <c r="I37" s="84" t="str">
        <f t="shared" si="1"/>
        <v/>
      </c>
      <c r="J37" s="84" t="str">
        <f t="shared" si="2"/>
        <v/>
      </c>
      <c r="K37" s="15" t="str">
        <f t="shared" si="3"/>
        <v/>
      </c>
    </row>
    <row r="38" spans="3:11" x14ac:dyDescent="0.2">
      <c r="C38" s="61" t="str">
        <f t="shared" si="4"/>
        <v/>
      </c>
      <c r="D38" s="61" t="str">
        <f t="shared" si="0"/>
        <v/>
      </c>
      <c r="E38" s="59"/>
      <c r="F38" s="59" t="str">
        <f>IF(E38="", "", VLOOKUP(E38, 'Team List'!$A:$B, 2, FALSE))</f>
        <v/>
      </c>
      <c r="G38" s="59" t="str">
        <f>IF(E38="", "", VLOOKUP(E38, 'Team List'!$A:$C, 3, FALSE))</f>
        <v/>
      </c>
      <c r="H38" s="83"/>
      <c r="I38" s="84" t="str">
        <f t="shared" si="1"/>
        <v/>
      </c>
      <c r="J38" s="84" t="str">
        <f t="shared" si="2"/>
        <v/>
      </c>
      <c r="K38" s="15" t="str">
        <f t="shared" si="3"/>
        <v/>
      </c>
    </row>
    <row r="39" spans="3:11" x14ac:dyDescent="0.2">
      <c r="C39" s="61" t="str">
        <f t="shared" si="4"/>
        <v/>
      </c>
      <c r="D39" s="61" t="str">
        <f t="shared" si="0"/>
        <v/>
      </c>
      <c r="E39" s="59"/>
      <c r="F39" s="59" t="str">
        <f>IF(E39="", "", VLOOKUP(E39, 'Team List'!$A:$B, 2, FALSE))</f>
        <v/>
      </c>
      <c r="G39" s="59" t="str">
        <f>IF(E39="", "", VLOOKUP(E39, 'Team List'!$A:$C, 3, FALSE))</f>
        <v/>
      </c>
      <c r="H39" s="83"/>
      <c r="I39" s="84" t="str">
        <f t="shared" si="1"/>
        <v/>
      </c>
      <c r="J39" s="84" t="str">
        <f t="shared" si="2"/>
        <v/>
      </c>
      <c r="K39" s="15" t="str">
        <f t="shared" si="3"/>
        <v/>
      </c>
    </row>
    <row r="40" spans="3:11" x14ac:dyDescent="0.2">
      <c r="C40" s="61" t="str">
        <f t="shared" si="4"/>
        <v/>
      </c>
      <c r="D40" s="61" t="str">
        <f t="shared" si="0"/>
        <v/>
      </c>
      <c r="E40" s="59"/>
      <c r="F40" s="59" t="str">
        <f>IF(E40="", "", VLOOKUP(E40, 'Team List'!$A:$B, 2, FALSE))</f>
        <v/>
      </c>
      <c r="G40" s="59" t="str">
        <f>IF(E40="", "", VLOOKUP(E40, 'Team List'!$A:$C, 3, FALSE))</f>
        <v/>
      </c>
      <c r="H40" s="83"/>
      <c r="I40" s="84" t="str">
        <f t="shared" si="1"/>
        <v/>
      </c>
      <c r="J40" s="84" t="str">
        <f t="shared" si="2"/>
        <v/>
      </c>
      <c r="K40" s="15" t="str">
        <f t="shared" si="3"/>
        <v/>
      </c>
    </row>
    <row r="41" spans="3:11" x14ac:dyDescent="0.2">
      <c r="C41" s="61" t="str">
        <f t="shared" si="4"/>
        <v/>
      </c>
      <c r="D41" s="61" t="str">
        <f t="shared" si="0"/>
        <v/>
      </c>
      <c r="E41" s="59"/>
      <c r="F41" s="59" t="str">
        <f>IF(E41="", "", VLOOKUP(E41, 'Team List'!$A:$B, 2, FALSE))</f>
        <v/>
      </c>
      <c r="G41" s="59" t="str">
        <f>IF(E41="", "", VLOOKUP(E41, 'Team List'!$A:$C, 3, FALSE))</f>
        <v/>
      </c>
      <c r="H41" s="83"/>
      <c r="I41" s="84" t="str">
        <f t="shared" si="1"/>
        <v/>
      </c>
      <c r="J41" s="84" t="str">
        <f t="shared" si="2"/>
        <v/>
      </c>
      <c r="K41" s="15" t="str">
        <f t="shared" si="3"/>
        <v/>
      </c>
    </row>
    <row r="42" spans="3:11" x14ac:dyDescent="0.2">
      <c r="C42" s="61" t="str">
        <f t="shared" si="4"/>
        <v/>
      </c>
      <c r="D42" s="61" t="str">
        <f t="shared" si="0"/>
        <v/>
      </c>
      <c r="E42" s="59"/>
      <c r="F42" s="59" t="str">
        <f>IF(E42="", "", VLOOKUP(E42, 'Team List'!$A:$B, 2, FALSE))</f>
        <v/>
      </c>
      <c r="G42" s="59" t="str">
        <f>IF(E42="", "", VLOOKUP(E42, 'Team List'!$A:$C, 3, FALSE))</f>
        <v/>
      </c>
      <c r="H42" s="83"/>
      <c r="I42" s="84" t="str">
        <f t="shared" si="1"/>
        <v/>
      </c>
      <c r="J42" s="84" t="str">
        <f t="shared" si="2"/>
        <v/>
      </c>
      <c r="K42" s="15" t="str">
        <f t="shared" si="3"/>
        <v/>
      </c>
    </row>
    <row r="43" spans="3:11" x14ac:dyDescent="0.2">
      <c r="C43" s="61" t="str">
        <f t="shared" si="4"/>
        <v/>
      </c>
      <c r="D43" s="61" t="str">
        <f t="shared" si="0"/>
        <v/>
      </c>
      <c r="E43" s="59"/>
      <c r="F43" s="59" t="str">
        <f>IF(E43="", "", VLOOKUP(E43, 'Team List'!$A:$B, 2, FALSE))</f>
        <v/>
      </c>
      <c r="G43" s="59" t="str">
        <f>IF(E43="", "", VLOOKUP(E43, 'Team List'!$A:$C, 3, FALSE))</f>
        <v/>
      </c>
      <c r="H43" s="83"/>
      <c r="I43" s="84" t="str">
        <f t="shared" si="1"/>
        <v/>
      </c>
      <c r="J43" s="84" t="str">
        <f t="shared" si="2"/>
        <v/>
      </c>
      <c r="K43" s="15" t="str">
        <f t="shared" si="3"/>
        <v/>
      </c>
    </row>
    <row r="44" spans="3:11" x14ac:dyDescent="0.2">
      <c r="C44" s="61" t="str">
        <f t="shared" si="4"/>
        <v/>
      </c>
      <c r="D44" s="61" t="str">
        <f t="shared" si="0"/>
        <v/>
      </c>
      <c r="E44" s="59"/>
      <c r="F44" s="59" t="str">
        <f>IF(E44="", "", VLOOKUP(E44, 'Team List'!$A:$B, 2, FALSE))</f>
        <v/>
      </c>
      <c r="G44" s="59" t="str">
        <f>IF(E44="", "", VLOOKUP(E44, 'Team List'!$A:$C, 3, FALSE))</f>
        <v/>
      </c>
      <c r="H44" s="83"/>
      <c r="I44" s="84" t="str">
        <f t="shared" si="1"/>
        <v/>
      </c>
      <c r="J44" s="84" t="str">
        <f t="shared" si="2"/>
        <v/>
      </c>
      <c r="K44" s="15" t="str">
        <f t="shared" si="3"/>
        <v/>
      </c>
    </row>
    <row r="45" spans="3:11" x14ac:dyDescent="0.2">
      <c r="C45" s="61" t="str">
        <f t="shared" si="4"/>
        <v/>
      </c>
      <c r="D45" s="61" t="str">
        <f t="shared" si="0"/>
        <v/>
      </c>
      <c r="E45" s="59"/>
      <c r="F45" s="59" t="str">
        <f>IF(E45="", "", VLOOKUP(E45, 'Team List'!$A:$B, 2, FALSE))</f>
        <v/>
      </c>
      <c r="G45" s="59" t="str">
        <f>IF(E45="", "", VLOOKUP(E45, 'Team List'!$A:$C, 3, FALSE))</f>
        <v/>
      </c>
      <c r="H45" s="83"/>
      <c r="I45" s="84" t="str">
        <f t="shared" si="1"/>
        <v/>
      </c>
      <c r="J45" s="84" t="str">
        <f t="shared" si="2"/>
        <v/>
      </c>
      <c r="K45" s="15" t="str">
        <f t="shared" si="3"/>
        <v/>
      </c>
    </row>
    <row r="46" spans="3:11" x14ac:dyDescent="0.2">
      <c r="C46" s="61" t="str">
        <f t="shared" si="4"/>
        <v/>
      </c>
      <c r="D46" s="61" t="str">
        <f t="shared" si="0"/>
        <v/>
      </c>
      <c r="E46" s="59"/>
      <c r="F46" s="59" t="str">
        <f>IF(E46="", "", VLOOKUP(E46, 'Team List'!$A:$B, 2, FALSE))</f>
        <v/>
      </c>
      <c r="G46" s="59" t="str">
        <f>IF(E46="", "", VLOOKUP(E46, 'Team List'!$A:$C, 3, FALSE))</f>
        <v/>
      </c>
      <c r="H46" s="83"/>
      <c r="I46" s="84" t="str">
        <f t="shared" si="1"/>
        <v/>
      </c>
      <c r="J46" s="84" t="str">
        <f t="shared" si="2"/>
        <v/>
      </c>
      <c r="K46" s="15" t="str">
        <f t="shared" si="3"/>
        <v/>
      </c>
    </row>
    <row r="47" spans="3:11" x14ac:dyDescent="0.2">
      <c r="C47" s="61" t="str">
        <f t="shared" si="4"/>
        <v/>
      </c>
      <c r="D47" s="61" t="str">
        <f t="shared" si="0"/>
        <v/>
      </c>
      <c r="E47" s="59"/>
      <c r="F47" s="59" t="str">
        <f>IF(E47="", "", VLOOKUP(E47, 'Team List'!$A:$B, 2, FALSE))</f>
        <v/>
      </c>
      <c r="G47" s="59" t="str">
        <f>IF(E47="", "", VLOOKUP(E47, 'Team List'!$A:$C, 3, FALSE))</f>
        <v/>
      </c>
      <c r="H47" s="83"/>
      <c r="I47" s="84" t="str">
        <f t="shared" si="1"/>
        <v/>
      </c>
      <c r="J47" s="84" t="str">
        <f t="shared" si="2"/>
        <v/>
      </c>
      <c r="K47" s="15" t="str">
        <f t="shared" si="3"/>
        <v/>
      </c>
    </row>
    <row r="48" spans="3:11" x14ac:dyDescent="0.2">
      <c r="C48" s="61" t="str">
        <f t="shared" si="4"/>
        <v/>
      </c>
      <c r="D48" s="61" t="str">
        <f t="shared" si="0"/>
        <v/>
      </c>
      <c r="E48" s="59"/>
      <c r="F48" s="59" t="str">
        <f>IF(E48="", "", VLOOKUP(E48, 'Team List'!$A:$B, 2, FALSE))</f>
        <v/>
      </c>
      <c r="G48" s="59" t="str">
        <f>IF(E48="", "", VLOOKUP(E48, 'Team List'!$A:$C, 3, FALSE))</f>
        <v/>
      </c>
      <c r="H48" s="83"/>
      <c r="I48" s="84" t="str">
        <f t="shared" si="1"/>
        <v/>
      </c>
      <c r="J48" s="84" t="str">
        <f t="shared" si="2"/>
        <v/>
      </c>
      <c r="K48" s="15" t="str">
        <f t="shared" si="3"/>
        <v/>
      </c>
    </row>
    <row r="49" spans="3:12" x14ac:dyDescent="0.2">
      <c r="C49" s="61" t="str">
        <f t="shared" si="4"/>
        <v/>
      </c>
      <c r="D49" s="61" t="str">
        <f t="shared" si="0"/>
        <v/>
      </c>
      <c r="E49" s="59"/>
      <c r="F49" s="59" t="str">
        <f>IF(E49="", "", VLOOKUP(E49, 'Team List'!$A:$B, 2, FALSE))</f>
        <v/>
      </c>
      <c r="G49" s="59" t="str">
        <f>IF(E49="", "", VLOOKUP(E49, 'Team List'!$A:$C, 3, FALSE))</f>
        <v/>
      </c>
      <c r="H49" s="83"/>
      <c r="I49" s="84" t="str">
        <f t="shared" si="1"/>
        <v/>
      </c>
      <c r="J49" s="84" t="str">
        <f t="shared" si="2"/>
        <v/>
      </c>
      <c r="K49" s="15" t="str">
        <f t="shared" si="3"/>
        <v/>
      </c>
    </row>
    <row r="50" spans="3:12" ht="14.25" x14ac:dyDescent="0.2">
      <c r="C50" s="3"/>
      <c r="D50" s="3"/>
      <c r="E50" s="3"/>
      <c r="F50" s="3"/>
      <c r="G50" s="3"/>
      <c r="H50" s="30"/>
      <c r="I50" s="30"/>
      <c r="J50" s="30"/>
      <c r="K50" s="16"/>
      <c r="L50" s="3"/>
    </row>
    <row r="51" spans="3:12" ht="14.25" x14ac:dyDescent="0.2">
      <c r="C51" s="119" t="s">
        <v>5</v>
      </c>
      <c r="D51" s="119"/>
      <c r="E51" s="119"/>
      <c r="F51" s="119"/>
      <c r="G51" s="119"/>
      <c r="H51" s="119"/>
      <c r="I51" s="119"/>
      <c r="J51" s="119"/>
      <c r="K51" s="119"/>
      <c r="L51" s="3"/>
    </row>
    <row r="52" spans="3:12" ht="14.25" x14ac:dyDescent="0.2">
      <c r="C52" s="3"/>
      <c r="D52" s="3"/>
      <c r="E52" s="3"/>
      <c r="F52" s="3"/>
      <c r="G52" s="3"/>
      <c r="H52" s="31"/>
      <c r="I52" s="31"/>
      <c r="J52" s="31"/>
      <c r="K52" s="16"/>
      <c r="L52" s="3"/>
    </row>
    <row r="53" spans="3:12" ht="14.25" x14ac:dyDescent="0.2">
      <c r="C53" s="3"/>
      <c r="D53" s="3"/>
      <c r="E53" s="3"/>
      <c r="F53" s="3"/>
      <c r="G53" s="3"/>
      <c r="H53" s="32"/>
      <c r="I53" s="32"/>
      <c r="J53" s="32"/>
      <c r="K53" s="16"/>
      <c r="L53" s="3"/>
    </row>
    <row r="54" spans="3:12" ht="14.25" x14ac:dyDescent="0.2">
      <c r="C54" s="2"/>
      <c r="D54" s="2"/>
      <c r="E54" s="2"/>
      <c r="F54" s="2"/>
      <c r="G54" s="2"/>
      <c r="H54" s="31"/>
      <c r="I54" s="31"/>
      <c r="J54" s="31"/>
      <c r="K54" s="16"/>
      <c r="L54" s="3"/>
    </row>
    <row r="55" spans="3:12" ht="14.25" x14ac:dyDescent="0.2">
      <c r="C55" s="2"/>
      <c r="D55" s="2"/>
      <c r="E55" s="2"/>
      <c r="F55" s="2"/>
      <c r="G55" s="2"/>
      <c r="H55" s="32"/>
      <c r="I55" s="32"/>
      <c r="J55" s="32"/>
      <c r="K55" s="16"/>
      <c r="L55" s="3"/>
    </row>
    <row r="56" spans="3:12" ht="14.25" x14ac:dyDescent="0.2">
      <c r="C56" s="3"/>
      <c r="D56" s="3"/>
      <c r="E56" s="3"/>
      <c r="F56" s="3"/>
      <c r="G56" s="3"/>
      <c r="H56" s="31"/>
      <c r="I56" s="31"/>
      <c r="J56" s="31"/>
      <c r="K56" s="16"/>
      <c r="L56" s="3"/>
    </row>
    <row r="57" spans="3:12" ht="14.25" x14ac:dyDescent="0.2">
      <c r="C57" s="3"/>
      <c r="D57" s="3"/>
      <c r="E57" s="3"/>
      <c r="F57" s="3"/>
      <c r="G57" s="3"/>
      <c r="H57" s="32"/>
      <c r="I57" s="32"/>
      <c r="J57" s="32"/>
      <c r="K57" s="16"/>
      <c r="L57" s="3"/>
    </row>
    <row r="58" spans="3:12" ht="14.25" x14ac:dyDescent="0.2">
      <c r="L58" s="3"/>
    </row>
    <row r="59" spans="3:12" ht="14.25" x14ac:dyDescent="0.2">
      <c r="C59" s="3"/>
      <c r="D59" s="3"/>
      <c r="E59" s="3"/>
      <c r="F59" s="3"/>
      <c r="G59" s="3"/>
      <c r="H59" s="30"/>
      <c r="I59" s="30"/>
      <c r="J59" s="30"/>
      <c r="K59" s="16"/>
      <c r="L59" s="3"/>
    </row>
    <row r="60" spans="3:12" x14ac:dyDescent="0.2">
      <c r="C60" s="2"/>
      <c r="D60" s="2"/>
      <c r="E60" s="2"/>
      <c r="F60" s="2"/>
      <c r="G60" s="2"/>
      <c r="H60" s="31"/>
      <c r="I60" s="31"/>
      <c r="J60" s="31"/>
      <c r="K60" s="78"/>
    </row>
    <row r="64" spans="3:12" x14ac:dyDescent="0.2">
      <c r="H64"/>
      <c r="I64"/>
      <c r="J64"/>
      <c r="K64"/>
    </row>
    <row r="65" spans="8:11" x14ac:dyDescent="0.2">
      <c r="H65"/>
      <c r="I65"/>
      <c r="J65"/>
      <c r="K65"/>
    </row>
    <row r="66" spans="8:11" x14ac:dyDescent="0.2">
      <c r="H66"/>
      <c r="I66"/>
      <c r="J66"/>
      <c r="K66"/>
    </row>
    <row r="67" spans="8:11" x14ac:dyDescent="0.2">
      <c r="H67"/>
      <c r="I67"/>
      <c r="J67"/>
      <c r="K67"/>
    </row>
    <row r="68" spans="8:11" x14ac:dyDescent="0.2">
      <c r="H68"/>
      <c r="I68"/>
      <c r="J68"/>
      <c r="K68"/>
    </row>
    <row r="69" spans="8:11" x14ac:dyDescent="0.2">
      <c r="H69"/>
      <c r="I69"/>
      <c r="J69"/>
      <c r="K69"/>
    </row>
  </sheetData>
  <protectedRanges>
    <protectedRange sqref="H5:J5" name="Sort_2"/>
    <protectedRange sqref="E1:E199" name="Number_2"/>
    <protectedRange sqref="H1:J199" name="Time_2"/>
  </protectedRanges>
  <autoFilter ref="C5:K49">
    <sortState ref="C6:K49">
      <sortCondition descending="1" ref="H5:H49"/>
    </sortState>
  </autoFilter>
  <mergeCells count="2">
    <mergeCell ref="C2:K3"/>
    <mergeCell ref="C51:K51"/>
  </mergeCells>
  <conditionalFormatting sqref="E6:E49">
    <cfRule type="containsText" dxfId="9" priority="1" operator="containsText" text="Individual">
      <formula>NOT(ISERROR(SEARCH("Individual",E6)))</formula>
    </cfRule>
    <cfRule type="cellIs" dxfId="8" priority="2" operator="equal">
      <formula>"Individual"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69"/>
  <sheetViews>
    <sheetView topLeftCell="B1" zoomScaleNormal="100" workbookViewId="0">
      <selection activeCell="C4" sqref="C4"/>
    </sheetView>
  </sheetViews>
  <sheetFormatPr defaultRowHeight="12.75" x14ac:dyDescent="0.2"/>
  <cols>
    <col min="2" max="2" width="3.28515625" customWidth="1"/>
    <col min="4" max="4" width="9.140625" hidden="1" customWidth="1"/>
    <col min="6" max="7" width="25.42578125" customWidth="1"/>
    <col min="8" max="8" width="12" style="27" customWidth="1"/>
    <col min="9" max="10" width="12" style="27" hidden="1" customWidth="1"/>
    <col min="11" max="11" width="9.140625" style="7"/>
  </cols>
  <sheetData>
    <row r="2" spans="3:11" ht="12.75" customHeight="1" x14ac:dyDescent="0.2">
      <c r="C2" s="120" t="s">
        <v>200</v>
      </c>
      <c r="D2" s="120"/>
      <c r="E2" s="120"/>
      <c r="F2" s="120"/>
      <c r="G2" s="120"/>
      <c r="H2" s="120"/>
      <c r="I2" s="120"/>
      <c r="J2" s="120"/>
      <c r="K2" s="120"/>
    </row>
    <row r="3" spans="3:11" ht="12.75" customHeight="1" x14ac:dyDescent="0.2">
      <c r="C3" s="120"/>
      <c r="D3" s="120"/>
      <c r="E3" s="120"/>
      <c r="F3" s="120"/>
      <c r="G3" s="120"/>
      <c r="H3" s="120"/>
      <c r="I3" s="120"/>
      <c r="J3" s="120"/>
      <c r="K3" s="120"/>
    </row>
    <row r="4" spans="3:11" ht="13.5" thickBot="1" x14ac:dyDescent="0.25"/>
    <row r="5" spans="3:11" x14ac:dyDescent="0.2">
      <c r="C5" s="4" t="s">
        <v>2</v>
      </c>
      <c r="D5" s="51" t="s">
        <v>2</v>
      </c>
      <c r="E5" s="5" t="s">
        <v>26</v>
      </c>
      <c r="F5" s="5" t="s">
        <v>0</v>
      </c>
      <c r="G5" s="5" t="s">
        <v>1</v>
      </c>
      <c r="H5" s="28" t="s">
        <v>205</v>
      </c>
      <c r="I5" s="62" t="s">
        <v>3</v>
      </c>
      <c r="J5" s="62" t="s">
        <v>3</v>
      </c>
      <c r="K5" s="6" t="s">
        <v>4</v>
      </c>
    </row>
    <row r="6" spans="3:11" x14ac:dyDescent="0.2">
      <c r="C6" s="61">
        <v>1</v>
      </c>
      <c r="D6" s="61">
        <f t="shared" ref="D6:D49" si="0">IF(J6="","", RANK($J6,$J$6:$J$49,1))</f>
        <v>2</v>
      </c>
      <c r="E6" s="59">
        <v>315</v>
      </c>
      <c r="F6" s="59" t="str">
        <f>IF(E6="", "", VLOOKUP(E6, 'Team List'!$D:$E, 2, FALSE))</f>
        <v>Christine Guinan</v>
      </c>
      <c r="G6" s="59" t="str">
        <f>IF(E6="", "", VLOOKUP(E6, 'Team List'!$D:$F, 3, FALSE))</f>
        <v>KAPPA ALPHA THETA</v>
      </c>
      <c r="H6" s="83">
        <v>12.7</v>
      </c>
      <c r="I6" s="84">
        <f t="shared" ref="I6:I49" si="1">IF(G6="FLORIDA CLUB SWIMMING", "", IF(H6="", "", H6))</f>
        <v>12.7</v>
      </c>
      <c r="J6" s="84">
        <f t="shared" ref="J6:J49" si="2">IF($G6="FLORIDA CLUB SWIMMING", "", IF($G6="INDIVIDUAL", "", IF(H6="", "", H6)))</f>
        <v>12.7</v>
      </c>
      <c r="K6" s="15">
        <v>6</v>
      </c>
    </row>
    <row r="7" spans="3:11" x14ac:dyDescent="0.2">
      <c r="C7" s="61">
        <v>2</v>
      </c>
      <c r="D7" s="61">
        <f t="shared" si="0"/>
        <v>1</v>
      </c>
      <c r="E7" s="59">
        <v>316</v>
      </c>
      <c r="F7" s="59" t="str">
        <f>IF(E7="", "", VLOOKUP(E7, 'Team List'!$D:$E, 2, FALSE))</f>
        <v>Courtney Nachlas</v>
      </c>
      <c r="G7" s="59" t="str">
        <f>IF(E7="", "", VLOOKUP(E7, 'Team List'!$D:$F, 3, FALSE))</f>
        <v>KAPPA ALPHA THETA</v>
      </c>
      <c r="H7" s="83">
        <v>7.4</v>
      </c>
      <c r="I7" s="84">
        <f t="shared" si="1"/>
        <v>7.4</v>
      </c>
      <c r="J7" s="84">
        <f t="shared" si="2"/>
        <v>7.4</v>
      </c>
      <c r="K7" s="15">
        <v>4</v>
      </c>
    </row>
    <row r="8" spans="3:11" x14ac:dyDescent="0.2">
      <c r="C8" s="61" t="str">
        <f t="shared" ref="C8:C49" si="3">IF(H8="","",IF(G8="FLORIDA CLUB SWIMMING","",RANK(I8,$I$6:$I$49,1)))</f>
        <v/>
      </c>
      <c r="D8" s="61" t="str">
        <f t="shared" si="0"/>
        <v/>
      </c>
      <c r="E8" s="59"/>
      <c r="F8" s="59" t="str">
        <f>IF(E8="", "", VLOOKUP(E8, 'Team List'!$D:$E, 2, FALSE))</f>
        <v/>
      </c>
      <c r="G8" s="59" t="str">
        <f>IF(E8="", "", VLOOKUP(E8, 'Team List'!$D:$F, 3, FALSE))</f>
        <v/>
      </c>
      <c r="H8" s="83"/>
      <c r="I8" s="84" t="str">
        <f t="shared" si="1"/>
        <v/>
      </c>
      <c r="J8" s="84" t="str">
        <f t="shared" si="2"/>
        <v/>
      </c>
      <c r="K8" s="15" t="str">
        <f t="shared" ref="K8:K49" si="4">IF(D8="","",IF(D8=1,6,IF(D8=2,4,IF(D8=3,3,IF(D8=4,2,IF(D8=5,1,""))))))</f>
        <v/>
      </c>
    </row>
    <row r="9" spans="3:11" x14ac:dyDescent="0.2">
      <c r="C9" s="61" t="str">
        <f t="shared" si="3"/>
        <v/>
      </c>
      <c r="D9" s="61" t="str">
        <f t="shared" si="0"/>
        <v/>
      </c>
      <c r="E9" s="59"/>
      <c r="F9" s="59" t="str">
        <f>IF(E9="", "", VLOOKUP(E9, 'Team List'!$D:$E, 2, FALSE))</f>
        <v/>
      </c>
      <c r="G9" s="59" t="str">
        <f>IF(E9="", "", VLOOKUP(E9, 'Team List'!$D:$F, 3, FALSE))</f>
        <v/>
      </c>
      <c r="H9" s="83"/>
      <c r="I9" s="84" t="str">
        <f t="shared" si="1"/>
        <v/>
      </c>
      <c r="J9" s="84" t="str">
        <f t="shared" si="2"/>
        <v/>
      </c>
      <c r="K9" s="15" t="str">
        <f t="shared" si="4"/>
        <v/>
      </c>
    </row>
    <row r="10" spans="3:11" x14ac:dyDescent="0.2">
      <c r="C10" s="61" t="str">
        <f t="shared" si="3"/>
        <v/>
      </c>
      <c r="D10" s="61" t="str">
        <f t="shared" si="0"/>
        <v/>
      </c>
      <c r="E10" s="59"/>
      <c r="F10" s="59" t="str">
        <f>IF(E10="", "", VLOOKUP(E10, 'Team List'!$D:$E, 2, FALSE))</f>
        <v/>
      </c>
      <c r="G10" s="59" t="str">
        <f>IF(E10="", "", VLOOKUP(E10, 'Team List'!$D:$F, 3, FALSE))</f>
        <v/>
      </c>
      <c r="H10" s="83"/>
      <c r="I10" s="84" t="str">
        <f t="shared" si="1"/>
        <v/>
      </c>
      <c r="J10" s="84" t="str">
        <f t="shared" si="2"/>
        <v/>
      </c>
      <c r="K10" s="15" t="str">
        <f t="shared" si="4"/>
        <v/>
      </c>
    </row>
    <row r="11" spans="3:11" x14ac:dyDescent="0.2">
      <c r="C11" s="61" t="str">
        <f t="shared" si="3"/>
        <v/>
      </c>
      <c r="D11" s="61" t="str">
        <f t="shared" si="0"/>
        <v/>
      </c>
      <c r="E11" s="59"/>
      <c r="F11" s="59" t="str">
        <f>IF(E11="", "", VLOOKUP(E11, 'Team List'!$D:$E, 2, FALSE))</f>
        <v/>
      </c>
      <c r="G11" s="59" t="str">
        <f>IF(E11="", "", VLOOKUP(E11, 'Team List'!$D:$F, 3, FALSE))</f>
        <v/>
      </c>
      <c r="H11" s="83"/>
      <c r="I11" s="84" t="str">
        <f t="shared" si="1"/>
        <v/>
      </c>
      <c r="J11" s="84" t="str">
        <f t="shared" si="2"/>
        <v/>
      </c>
      <c r="K11" s="15" t="str">
        <f t="shared" si="4"/>
        <v/>
      </c>
    </row>
    <row r="12" spans="3:11" x14ac:dyDescent="0.2">
      <c r="C12" s="61" t="str">
        <f t="shared" si="3"/>
        <v/>
      </c>
      <c r="D12" s="61" t="str">
        <f t="shared" si="0"/>
        <v/>
      </c>
      <c r="E12" s="59"/>
      <c r="F12" s="59" t="str">
        <f>IF(E12="", "", VLOOKUP(E12, 'Team List'!$D:$E, 2, FALSE))</f>
        <v/>
      </c>
      <c r="G12" s="59" t="str">
        <f>IF(E12="", "", VLOOKUP(E12, 'Team List'!$D:$F, 3, FALSE))</f>
        <v/>
      </c>
      <c r="H12" s="83"/>
      <c r="I12" s="84" t="str">
        <f t="shared" si="1"/>
        <v/>
      </c>
      <c r="J12" s="84" t="str">
        <f t="shared" si="2"/>
        <v/>
      </c>
      <c r="K12" s="15" t="str">
        <f t="shared" si="4"/>
        <v/>
      </c>
    </row>
    <row r="13" spans="3:11" x14ac:dyDescent="0.2">
      <c r="C13" s="61" t="str">
        <f t="shared" si="3"/>
        <v/>
      </c>
      <c r="D13" s="61" t="str">
        <f t="shared" si="0"/>
        <v/>
      </c>
      <c r="E13" s="59"/>
      <c r="F13" s="59" t="str">
        <f>IF(E13="", "", VLOOKUP(E13, 'Team List'!$D:$E, 2, FALSE))</f>
        <v/>
      </c>
      <c r="G13" s="59" t="str">
        <f>IF(E13="", "", VLOOKUP(E13, 'Team List'!$D:$F, 3, FALSE))</f>
        <v/>
      </c>
      <c r="H13" s="83"/>
      <c r="I13" s="84" t="str">
        <f t="shared" si="1"/>
        <v/>
      </c>
      <c r="J13" s="84" t="str">
        <f t="shared" si="2"/>
        <v/>
      </c>
      <c r="K13" s="15" t="str">
        <f t="shared" si="4"/>
        <v/>
      </c>
    </row>
    <row r="14" spans="3:11" x14ac:dyDescent="0.2">
      <c r="C14" s="61" t="str">
        <f t="shared" si="3"/>
        <v/>
      </c>
      <c r="D14" s="61" t="str">
        <f t="shared" si="0"/>
        <v/>
      </c>
      <c r="E14" s="59"/>
      <c r="F14" s="59" t="str">
        <f>IF(E14="", "", VLOOKUP(E14, 'Team List'!$D:$E, 2, FALSE))</f>
        <v/>
      </c>
      <c r="G14" s="59" t="str">
        <f>IF(E14="", "", VLOOKUP(E14, 'Team List'!$D:$F, 3, FALSE))</f>
        <v/>
      </c>
      <c r="H14" s="83"/>
      <c r="I14" s="84" t="str">
        <f t="shared" si="1"/>
        <v/>
      </c>
      <c r="J14" s="84" t="str">
        <f t="shared" si="2"/>
        <v/>
      </c>
      <c r="K14" s="15" t="str">
        <f t="shared" si="4"/>
        <v/>
      </c>
    </row>
    <row r="15" spans="3:11" x14ac:dyDescent="0.2">
      <c r="C15" s="61" t="str">
        <f t="shared" si="3"/>
        <v/>
      </c>
      <c r="D15" s="61" t="str">
        <f t="shared" si="0"/>
        <v/>
      </c>
      <c r="E15" s="59"/>
      <c r="F15" s="59" t="str">
        <f>IF(E15="", "", VLOOKUP(E15, 'Team List'!$D:$E, 2, FALSE))</f>
        <v/>
      </c>
      <c r="G15" s="59" t="str">
        <f>IF(E15="", "", VLOOKUP(E15, 'Team List'!$D:$F, 3, FALSE))</f>
        <v/>
      </c>
      <c r="H15" s="83"/>
      <c r="I15" s="84" t="str">
        <f t="shared" si="1"/>
        <v/>
      </c>
      <c r="J15" s="84" t="str">
        <f t="shared" si="2"/>
        <v/>
      </c>
      <c r="K15" s="15" t="str">
        <f t="shared" si="4"/>
        <v/>
      </c>
    </row>
    <row r="16" spans="3:11" x14ac:dyDescent="0.2">
      <c r="C16" s="61" t="str">
        <f t="shared" si="3"/>
        <v/>
      </c>
      <c r="D16" s="61" t="str">
        <f t="shared" si="0"/>
        <v/>
      </c>
      <c r="E16" s="59"/>
      <c r="F16" s="59" t="str">
        <f>IF(E16="", "", VLOOKUP(E16, 'Team List'!$D:$E, 2, FALSE))</f>
        <v/>
      </c>
      <c r="G16" s="59" t="str">
        <f>IF(E16="", "", VLOOKUP(E16, 'Team List'!$D:$F, 3, FALSE))</f>
        <v/>
      </c>
      <c r="H16" s="83"/>
      <c r="I16" s="84" t="str">
        <f t="shared" si="1"/>
        <v/>
      </c>
      <c r="J16" s="84" t="str">
        <f t="shared" si="2"/>
        <v/>
      </c>
      <c r="K16" s="15" t="str">
        <f t="shared" si="4"/>
        <v/>
      </c>
    </row>
    <row r="17" spans="3:11" x14ac:dyDescent="0.2">
      <c r="C17" s="61" t="str">
        <f t="shared" si="3"/>
        <v/>
      </c>
      <c r="D17" s="61" t="str">
        <f t="shared" si="0"/>
        <v/>
      </c>
      <c r="E17" s="59"/>
      <c r="F17" s="59" t="str">
        <f>IF(E17="", "", VLOOKUP(E17, 'Team List'!$D:$E, 2, FALSE))</f>
        <v/>
      </c>
      <c r="G17" s="59" t="str">
        <f>IF(E17="", "", VLOOKUP(E17, 'Team List'!$D:$F, 3, FALSE))</f>
        <v/>
      </c>
      <c r="H17" s="83"/>
      <c r="I17" s="84" t="str">
        <f t="shared" si="1"/>
        <v/>
      </c>
      <c r="J17" s="84" t="str">
        <f t="shared" si="2"/>
        <v/>
      </c>
      <c r="K17" s="15" t="str">
        <f t="shared" si="4"/>
        <v/>
      </c>
    </row>
    <row r="18" spans="3:11" x14ac:dyDescent="0.2">
      <c r="C18" s="61" t="str">
        <f t="shared" si="3"/>
        <v/>
      </c>
      <c r="D18" s="61" t="str">
        <f t="shared" si="0"/>
        <v/>
      </c>
      <c r="E18" s="59"/>
      <c r="F18" s="59" t="str">
        <f>IF(E18="", "", VLOOKUP(E18, 'Team List'!$D:$E, 2, FALSE))</f>
        <v/>
      </c>
      <c r="G18" s="59" t="str">
        <f>IF(E18="", "", VLOOKUP(E18, 'Team List'!$D:$F, 3, FALSE))</f>
        <v/>
      </c>
      <c r="H18" s="83"/>
      <c r="I18" s="84" t="str">
        <f t="shared" si="1"/>
        <v/>
      </c>
      <c r="J18" s="84" t="str">
        <f t="shared" si="2"/>
        <v/>
      </c>
      <c r="K18" s="15" t="str">
        <f t="shared" si="4"/>
        <v/>
      </c>
    </row>
    <row r="19" spans="3:11" x14ac:dyDescent="0.2">
      <c r="C19" s="61" t="str">
        <f t="shared" si="3"/>
        <v/>
      </c>
      <c r="D19" s="61" t="str">
        <f t="shared" si="0"/>
        <v/>
      </c>
      <c r="E19" s="59"/>
      <c r="F19" s="59" t="str">
        <f>IF(E19="", "", VLOOKUP(E19, 'Team List'!$D:$E, 2, FALSE))</f>
        <v/>
      </c>
      <c r="G19" s="59" t="str">
        <f>IF(E19="", "", VLOOKUP(E19, 'Team List'!$D:$F, 3, FALSE))</f>
        <v/>
      </c>
      <c r="H19" s="83"/>
      <c r="I19" s="84" t="str">
        <f t="shared" si="1"/>
        <v/>
      </c>
      <c r="J19" s="84" t="str">
        <f t="shared" si="2"/>
        <v/>
      </c>
      <c r="K19" s="15" t="str">
        <f t="shared" si="4"/>
        <v/>
      </c>
    </row>
    <row r="20" spans="3:11" x14ac:dyDescent="0.2">
      <c r="C20" s="61" t="str">
        <f t="shared" si="3"/>
        <v/>
      </c>
      <c r="D20" s="61" t="str">
        <f t="shared" si="0"/>
        <v/>
      </c>
      <c r="E20" s="59"/>
      <c r="F20" s="59" t="str">
        <f>IF(E20="", "", VLOOKUP(E20, 'Team List'!$D:$E, 2, FALSE))</f>
        <v/>
      </c>
      <c r="G20" s="59" t="str">
        <f>IF(E20="", "", VLOOKUP(E20, 'Team List'!$D:$F, 3, FALSE))</f>
        <v/>
      </c>
      <c r="H20" s="83"/>
      <c r="I20" s="84" t="str">
        <f t="shared" si="1"/>
        <v/>
      </c>
      <c r="J20" s="84" t="str">
        <f t="shared" si="2"/>
        <v/>
      </c>
      <c r="K20" s="15" t="str">
        <f t="shared" si="4"/>
        <v/>
      </c>
    </row>
    <row r="21" spans="3:11" x14ac:dyDescent="0.2">
      <c r="C21" s="61" t="str">
        <f t="shared" si="3"/>
        <v/>
      </c>
      <c r="D21" s="61" t="str">
        <f t="shared" si="0"/>
        <v/>
      </c>
      <c r="E21" s="59"/>
      <c r="F21" s="59" t="str">
        <f>IF(E21="", "", VLOOKUP(E21, 'Team List'!$D:$E, 2, FALSE))</f>
        <v/>
      </c>
      <c r="G21" s="59" t="str">
        <f>IF(E21="", "", VLOOKUP(E21, 'Team List'!$D:$F, 3, FALSE))</f>
        <v/>
      </c>
      <c r="H21" s="83"/>
      <c r="I21" s="84" t="str">
        <f t="shared" si="1"/>
        <v/>
      </c>
      <c r="J21" s="84" t="str">
        <f t="shared" si="2"/>
        <v/>
      </c>
      <c r="K21" s="15" t="str">
        <f t="shared" si="4"/>
        <v/>
      </c>
    </row>
    <row r="22" spans="3:11" x14ac:dyDescent="0.2">
      <c r="C22" s="61" t="str">
        <f t="shared" si="3"/>
        <v/>
      </c>
      <c r="D22" s="61" t="str">
        <f t="shared" si="0"/>
        <v/>
      </c>
      <c r="E22" s="59"/>
      <c r="F22" s="59" t="str">
        <f>IF(E22="", "", VLOOKUP(E22, 'Team List'!$D:$E, 2, FALSE))</f>
        <v/>
      </c>
      <c r="G22" s="59" t="str">
        <f>IF(E22="", "", VLOOKUP(E22, 'Team List'!$D:$F, 3, FALSE))</f>
        <v/>
      </c>
      <c r="H22" s="83"/>
      <c r="I22" s="84" t="str">
        <f t="shared" si="1"/>
        <v/>
      </c>
      <c r="J22" s="84" t="str">
        <f t="shared" si="2"/>
        <v/>
      </c>
      <c r="K22" s="15" t="str">
        <f t="shared" si="4"/>
        <v/>
      </c>
    </row>
    <row r="23" spans="3:11" x14ac:dyDescent="0.2">
      <c r="C23" s="61" t="str">
        <f t="shared" si="3"/>
        <v/>
      </c>
      <c r="D23" s="61" t="str">
        <f t="shared" si="0"/>
        <v/>
      </c>
      <c r="E23" s="59"/>
      <c r="F23" s="59" t="str">
        <f>IF(E23="", "", VLOOKUP(E23, 'Team List'!$D:$E, 2, FALSE))</f>
        <v/>
      </c>
      <c r="G23" s="59" t="str">
        <f>IF(E23="", "", VLOOKUP(E23, 'Team List'!$D:$F, 3, FALSE))</f>
        <v/>
      </c>
      <c r="H23" s="83"/>
      <c r="I23" s="84" t="str">
        <f t="shared" si="1"/>
        <v/>
      </c>
      <c r="J23" s="84" t="str">
        <f t="shared" si="2"/>
        <v/>
      </c>
      <c r="K23" s="15" t="str">
        <f t="shared" si="4"/>
        <v/>
      </c>
    </row>
    <row r="24" spans="3:11" x14ac:dyDescent="0.2">
      <c r="C24" s="61" t="str">
        <f t="shared" si="3"/>
        <v/>
      </c>
      <c r="D24" s="61" t="str">
        <f t="shared" si="0"/>
        <v/>
      </c>
      <c r="E24" s="59"/>
      <c r="F24" s="59" t="str">
        <f>IF(E24="", "", VLOOKUP(E24, 'Team List'!$D:$E, 2, FALSE))</f>
        <v/>
      </c>
      <c r="G24" s="59" t="str">
        <f>IF(E24="", "", VLOOKUP(E24, 'Team List'!$D:$F, 3, FALSE))</f>
        <v/>
      </c>
      <c r="H24" s="83"/>
      <c r="I24" s="84" t="str">
        <f t="shared" si="1"/>
        <v/>
      </c>
      <c r="J24" s="84" t="str">
        <f t="shared" si="2"/>
        <v/>
      </c>
      <c r="K24" s="15" t="str">
        <f t="shared" si="4"/>
        <v/>
      </c>
    </row>
    <row r="25" spans="3:11" x14ac:dyDescent="0.2">
      <c r="C25" s="61" t="str">
        <f t="shared" si="3"/>
        <v/>
      </c>
      <c r="D25" s="61" t="str">
        <f t="shared" si="0"/>
        <v/>
      </c>
      <c r="E25" s="59"/>
      <c r="F25" s="59" t="str">
        <f>IF(E25="", "", VLOOKUP(E25, 'Team List'!$D:$E, 2, FALSE))</f>
        <v/>
      </c>
      <c r="G25" s="59" t="str">
        <f>IF(E25="", "", VLOOKUP(E25, 'Team List'!$D:$F, 3, FALSE))</f>
        <v/>
      </c>
      <c r="H25" s="83"/>
      <c r="I25" s="84" t="str">
        <f t="shared" si="1"/>
        <v/>
      </c>
      <c r="J25" s="84" t="str">
        <f t="shared" si="2"/>
        <v/>
      </c>
      <c r="K25" s="15" t="str">
        <f t="shared" si="4"/>
        <v/>
      </c>
    </row>
    <row r="26" spans="3:11" x14ac:dyDescent="0.2">
      <c r="C26" s="61" t="str">
        <f t="shared" si="3"/>
        <v/>
      </c>
      <c r="D26" s="61" t="str">
        <f t="shared" si="0"/>
        <v/>
      </c>
      <c r="E26" s="59"/>
      <c r="F26" s="59" t="str">
        <f>IF(E26="", "", VLOOKUP(E26, 'Team List'!$D:$E, 2, FALSE))</f>
        <v/>
      </c>
      <c r="G26" s="59" t="str">
        <f>IF(E26="", "", VLOOKUP(E26, 'Team List'!$D:$F, 3, FALSE))</f>
        <v/>
      </c>
      <c r="H26" s="83"/>
      <c r="I26" s="84" t="str">
        <f t="shared" si="1"/>
        <v/>
      </c>
      <c r="J26" s="84" t="str">
        <f t="shared" si="2"/>
        <v/>
      </c>
      <c r="K26" s="15" t="str">
        <f t="shared" si="4"/>
        <v/>
      </c>
    </row>
    <row r="27" spans="3:11" x14ac:dyDescent="0.2">
      <c r="C27" s="61" t="str">
        <f t="shared" si="3"/>
        <v/>
      </c>
      <c r="D27" s="61" t="str">
        <f t="shared" si="0"/>
        <v/>
      </c>
      <c r="E27" s="59"/>
      <c r="F27" s="59" t="str">
        <f>IF(E27="", "", VLOOKUP(E27, 'Team List'!$D:$E, 2, FALSE))</f>
        <v/>
      </c>
      <c r="G27" s="59" t="str">
        <f>IF(E27="", "", VLOOKUP(E27, 'Team List'!$D:$F, 3, FALSE))</f>
        <v/>
      </c>
      <c r="H27" s="83"/>
      <c r="I27" s="84" t="str">
        <f t="shared" si="1"/>
        <v/>
      </c>
      <c r="J27" s="84" t="str">
        <f t="shared" si="2"/>
        <v/>
      </c>
      <c r="K27" s="15" t="str">
        <f t="shared" si="4"/>
        <v/>
      </c>
    </row>
    <row r="28" spans="3:11" x14ac:dyDescent="0.2">
      <c r="C28" s="61" t="str">
        <f t="shared" si="3"/>
        <v/>
      </c>
      <c r="D28" s="61" t="str">
        <f t="shared" si="0"/>
        <v/>
      </c>
      <c r="E28" s="59"/>
      <c r="F28" s="59" t="str">
        <f>IF(E28="", "", VLOOKUP(E28, 'Team List'!$D:$E, 2, FALSE))</f>
        <v/>
      </c>
      <c r="G28" s="59" t="str">
        <f>IF(E28="", "", VLOOKUP(E28, 'Team List'!$D:$F, 3, FALSE))</f>
        <v/>
      </c>
      <c r="H28" s="83"/>
      <c r="I28" s="84" t="str">
        <f t="shared" si="1"/>
        <v/>
      </c>
      <c r="J28" s="84" t="str">
        <f t="shared" si="2"/>
        <v/>
      </c>
      <c r="K28" s="15" t="str">
        <f t="shared" si="4"/>
        <v/>
      </c>
    </row>
    <row r="29" spans="3:11" x14ac:dyDescent="0.2">
      <c r="C29" s="61" t="str">
        <f t="shared" si="3"/>
        <v/>
      </c>
      <c r="D29" s="61" t="str">
        <f t="shared" si="0"/>
        <v/>
      </c>
      <c r="E29" s="59"/>
      <c r="F29" s="59" t="str">
        <f>IF(E29="", "", VLOOKUP(E29, 'Team List'!$D:$E, 2, FALSE))</f>
        <v/>
      </c>
      <c r="G29" s="59" t="str">
        <f>IF(E29="", "", VLOOKUP(E29, 'Team List'!$D:$F, 3, FALSE))</f>
        <v/>
      </c>
      <c r="H29" s="83"/>
      <c r="I29" s="84" t="str">
        <f t="shared" si="1"/>
        <v/>
      </c>
      <c r="J29" s="84" t="str">
        <f t="shared" si="2"/>
        <v/>
      </c>
      <c r="K29" s="15" t="str">
        <f t="shared" si="4"/>
        <v/>
      </c>
    </row>
    <row r="30" spans="3:11" x14ac:dyDescent="0.2">
      <c r="C30" s="61" t="str">
        <f t="shared" si="3"/>
        <v/>
      </c>
      <c r="D30" s="61" t="str">
        <f t="shared" si="0"/>
        <v/>
      </c>
      <c r="E30" s="59"/>
      <c r="F30" s="59" t="str">
        <f>IF(E30="", "", VLOOKUP(E30, 'Team List'!$D:$E, 2, FALSE))</f>
        <v/>
      </c>
      <c r="G30" s="59" t="str">
        <f>IF(E30="", "", VLOOKUP(E30, 'Team List'!$D:$F, 3, FALSE))</f>
        <v/>
      </c>
      <c r="H30" s="83"/>
      <c r="I30" s="84" t="str">
        <f t="shared" si="1"/>
        <v/>
      </c>
      <c r="J30" s="84" t="str">
        <f t="shared" si="2"/>
        <v/>
      </c>
      <c r="K30" s="15" t="str">
        <f t="shared" si="4"/>
        <v/>
      </c>
    </row>
    <row r="31" spans="3:11" x14ac:dyDescent="0.2">
      <c r="C31" s="61" t="str">
        <f t="shared" si="3"/>
        <v/>
      </c>
      <c r="D31" s="61" t="str">
        <f t="shared" si="0"/>
        <v/>
      </c>
      <c r="E31" s="59"/>
      <c r="F31" s="59" t="str">
        <f>IF(E31="", "", VLOOKUP(E31, 'Team List'!$D:$E, 2, FALSE))</f>
        <v/>
      </c>
      <c r="G31" s="59" t="str">
        <f>IF(E31="", "", VLOOKUP(E31, 'Team List'!$D:$F, 3, FALSE))</f>
        <v/>
      </c>
      <c r="H31" s="83"/>
      <c r="I31" s="84" t="str">
        <f t="shared" si="1"/>
        <v/>
      </c>
      <c r="J31" s="84" t="str">
        <f t="shared" si="2"/>
        <v/>
      </c>
      <c r="K31" s="15" t="str">
        <f t="shared" si="4"/>
        <v/>
      </c>
    </row>
    <row r="32" spans="3:11" x14ac:dyDescent="0.2">
      <c r="C32" s="61" t="str">
        <f t="shared" si="3"/>
        <v/>
      </c>
      <c r="D32" s="61" t="str">
        <f t="shared" si="0"/>
        <v/>
      </c>
      <c r="E32" s="59"/>
      <c r="F32" s="59" t="str">
        <f>IF(E32="", "", VLOOKUP(E32, 'Team List'!$D:$E, 2, FALSE))</f>
        <v/>
      </c>
      <c r="G32" s="59" t="str">
        <f>IF(E32="", "", VLOOKUP(E32, 'Team List'!$D:$F, 3, FALSE))</f>
        <v/>
      </c>
      <c r="H32" s="83"/>
      <c r="I32" s="84" t="str">
        <f t="shared" si="1"/>
        <v/>
      </c>
      <c r="J32" s="84" t="str">
        <f t="shared" si="2"/>
        <v/>
      </c>
      <c r="K32" s="15" t="str">
        <f t="shared" si="4"/>
        <v/>
      </c>
    </row>
    <row r="33" spans="3:11" x14ac:dyDescent="0.2">
      <c r="C33" s="61" t="str">
        <f t="shared" si="3"/>
        <v/>
      </c>
      <c r="D33" s="61" t="str">
        <f t="shared" si="0"/>
        <v/>
      </c>
      <c r="E33" s="59"/>
      <c r="F33" s="59" t="str">
        <f>IF(E33="", "", VLOOKUP(E33, 'Team List'!$D:$E, 2, FALSE))</f>
        <v/>
      </c>
      <c r="G33" s="59" t="str">
        <f>IF(E33="", "", VLOOKUP(E33, 'Team List'!$D:$F, 3, FALSE))</f>
        <v/>
      </c>
      <c r="H33" s="83"/>
      <c r="I33" s="84" t="str">
        <f t="shared" si="1"/>
        <v/>
      </c>
      <c r="J33" s="84" t="str">
        <f t="shared" si="2"/>
        <v/>
      </c>
      <c r="K33" s="15" t="str">
        <f t="shared" si="4"/>
        <v/>
      </c>
    </row>
    <row r="34" spans="3:11" x14ac:dyDescent="0.2">
      <c r="C34" s="61" t="str">
        <f t="shared" si="3"/>
        <v/>
      </c>
      <c r="D34" s="61" t="str">
        <f t="shared" si="0"/>
        <v/>
      </c>
      <c r="E34" s="59"/>
      <c r="F34" s="59" t="str">
        <f>IF(E34="", "", VLOOKUP(E34, 'Team List'!$D:$E, 2, FALSE))</f>
        <v/>
      </c>
      <c r="G34" s="59" t="str">
        <f>IF(E34="", "", VLOOKUP(E34, 'Team List'!$D:$F, 3, FALSE))</f>
        <v/>
      </c>
      <c r="H34" s="83"/>
      <c r="I34" s="84" t="str">
        <f t="shared" si="1"/>
        <v/>
      </c>
      <c r="J34" s="84" t="str">
        <f t="shared" si="2"/>
        <v/>
      </c>
      <c r="K34" s="15" t="str">
        <f t="shared" si="4"/>
        <v/>
      </c>
    </row>
    <row r="35" spans="3:11" x14ac:dyDescent="0.2">
      <c r="C35" s="61" t="str">
        <f t="shared" si="3"/>
        <v/>
      </c>
      <c r="D35" s="61" t="str">
        <f t="shared" si="0"/>
        <v/>
      </c>
      <c r="E35" s="59"/>
      <c r="F35" s="59" t="str">
        <f>IF(E35="", "", VLOOKUP(E35, 'Team List'!$D:$E, 2, FALSE))</f>
        <v/>
      </c>
      <c r="G35" s="59" t="str">
        <f>IF(E35="", "", VLOOKUP(E35, 'Team List'!$D:$F, 3, FALSE))</f>
        <v/>
      </c>
      <c r="H35" s="83"/>
      <c r="I35" s="84" t="str">
        <f t="shared" si="1"/>
        <v/>
      </c>
      <c r="J35" s="84" t="str">
        <f t="shared" si="2"/>
        <v/>
      </c>
      <c r="K35" s="15" t="str">
        <f t="shared" si="4"/>
        <v/>
      </c>
    </row>
    <row r="36" spans="3:11" x14ac:dyDescent="0.2">
      <c r="C36" s="61" t="str">
        <f t="shared" si="3"/>
        <v/>
      </c>
      <c r="D36" s="61" t="str">
        <f t="shared" si="0"/>
        <v/>
      </c>
      <c r="E36" s="59"/>
      <c r="F36" s="59" t="str">
        <f>IF(E36="", "", VLOOKUP(E36, 'Team List'!$D:$E, 2, FALSE))</f>
        <v/>
      </c>
      <c r="G36" s="59" t="str">
        <f>IF(E36="", "", VLOOKUP(E36, 'Team List'!$D:$F, 3, FALSE))</f>
        <v/>
      </c>
      <c r="H36" s="83"/>
      <c r="I36" s="84" t="str">
        <f t="shared" si="1"/>
        <v/>
      </c>
      <c r="J36" s="84" t="str">
        <f t="shared" si="2"/>
        <v/>
      </c>
      <c r="K36" s="15" t="str">
        <f t="shared" si="4"/>
        <v/>
      </c>
    </row>
    <row r="37" spans="3:11" x14ac:dyDescent="0.2">
      <c r="C37" s="61" t="str">
        <f t="shared" si="3"/>
        <v/>
      </c>
      <c r="D37" s="61" t="str">
        <f t="shared" si="0"/>
        <v/>
      </c>
      <c r="E37" s="59"/>
      <c r="F37" s="59" t="str">
        <f>IF(E37="", "", VLOOKUP(E37, 'Team List'!$D:$E, 2, FALSE))</f>
        <v/>
      </c>
      <c r="G37" s="59" t="str">
        <f>IF(E37="", "", VLOOKUP(E37, 'Team List'!$D:$F, 3, FALSE))</f>
        <v/>
      </c>
      <c r="H37" s="83"/>
      <c r="I37" s="84" t="str">
        <f t="shared" si="1"/>
        <v/>
      </c>
      <c r="J37" s="84" t="str">
        <f t="shared" si="2"/>
        <v/>
      </c>
      <c r="K37" s="15" t="str">
        <f t="shared" si="4"/>
        <v/>
      </c>
    </row>
    <row r="38" spans="3:11" x14ac:dyDescent="0.2">
      <c r="C38" s="61" t="str">
        <f t="shared" si="3"/>
        <v/>
      </c>
      <c r="D38" s="61" t="str">
        <f t="shared" si="0"/>
        <v/>
      </c>
      <c r="E38" s="59"/>
      <c r="F38" s="59" t="str">
        <f>IF(E38="", "", VLOOKUP(E38, 'Team List'!$D:$E, 2, FALSE))</f>
        <v/>
      </c>
      <c r="G38" s="59" t="str">
        <f>IF(E38="", "", VLOOKUP(E38, 'Team List'!$D:$F, 3, FALSE))</f>
        <v/>
      </c>
      <c r="H38" s="83"/>
      <c r="I38" s="84" t="str">
        <f t="shared" si="1"/>
        <v/>
      </c>
      <c r="J38" s="84" t="str">
        <f t="shared" si="2"/>
        <v/>
      </c>
      <c r="K38" s="15" t="str">
        <f t="shared" si="4"/>
        <v/>
      </c>
    </row>
    <row r="39" spans="3:11" x14ac:dyDescent="0.2">
      <c r="C39" s="61" t="str">
        <f t="shared" si="3"/>
        <v/>
      </c>
      <c r="D39" s="61" t="str">
        <f t="shared" si="0"/>
        <v/>
      </c>
      <c r="E39" s="59"/>
      <c r="F39" s="59" t="str">
        <f>IF(E39="", "", VLOOKUP(E39, 'Team List'!$D:$E, 2, FALSE))</f>
        <v/>
      </c>
      <c r="G39" s="59" t="str">
        <f>IF(E39="", "", VLOOKUP(E39, 'Team List'!$D:$F, 3, FALSE))</f>
        <v/>
      </c>
      <c r="H39" s="83"/>
      <c r="I39" s="84" t="str">
        <f t="shared" si="1"/>
        <v/>
      </c>
      <c r="J39" s="84" t="str">
        <f t="shared" si="2"/>
        <v/>
      </c>
      <c r="K39" s="15" t="str">
        <f t="shared" si="4"/>
        <v/>
      </c>
    </row>
    <row r="40" spans="3:11" x14ac:dyDescent="0.2">
      <c r="C40" s="61" t="str">
        <f t="shared" si="3"/>
        <v/>
      </c>
      <c r="D40" s="61" t="str">
        <f t="shared" si="0"/>
        <v/>
      </c>
      <c r="E40" s="59"/>
      <c r="F40" s="59" t="str">
        <f>IF(E40="", "", VLOOKUP(E40, 'Team List'!$D:$E, 2, FALSE))</f>
        <v/>
      </c>
      <c r="G40" s="59" t="str">
        <f>IF(E40="", "", VLOOKUP(E40, 'Team List'!$D:$F, 3, FALSE))</f>
        <v/>
      </c>
      <c r="H40" s="83"/>
      <c r="I40" s="84" t="str">
        <f t="shared" si="1"/>
        <v/>
      </c>
      <c r="J40" s="84" t="str">
        <f t="shared" si="2"/>
        <v/>
      </c>
      <c r="K40" s="15" t="str">
        <f t="shared" si="4"/>
        <v/>
      </c>
    </row>
    <row r="41" spans="3:11" x14ac:dyDescent="0.2">
      <c r="C41" s="61" t="str">
        <f t="shared" si="3"/>
        <v/>
      </c>
      <c r="D41" s="61" t="str">
        <f t="shared" si="0"/>
        <v/>
      </c>
      <c r="E41" s="59"/>
      <c r="F41" s="59" t="str">
        <f>IF(E41="", "", VLOOKUP(E41, 'Team List'!$D:$E, 2, FALSE))</f>
        <v/>
      </c>
      <c r="G41" s="59" t="str">
        <f>IF(E41="", "", VLOOKUP(E41, 'Team List'!$D:$F, 3, FALSE))</f>
        <v/>
      </c>
      <c r="H41" s="83"/>
      <c r="I41" s="84" t="str">
        <f t="shared" si="1"/>
        <v/>
      </c>
      <c r="J41" s="84" t="str">
        <f t="shared" si="2"/>
        <v/>
      </c>
      <c r="K41" s="15" t="str">
        <f t="shared" si="4"/>
        <v/>
      </c>
    </row>
    <row r="42" spans="3:11" x14ac:dyDescent="0.2">
      <c r="C42" s="61" t="str">
        <f t="shared" si="3"/>
        <v/>
      </c>
      <c r="D42" s="61" t="str">
        <f t="shared" si="0"/>
        <v/>
      </c>
      <c r="E42" s="59"/>
      <c r="F42" s="59" t="str">
        <f>IF(E42="", "", VLOOKUP(E42, 'Team List'!$D:$E, 2, FALSE))</f>
        <v/>
      </c>
      <c r="G42" s="59" t="str">
        <f>IF(E42="", "", VLOOKUP(E42, 'Team List'!$D:$F, 3, FALSE))</f>
        <v/>
      </c>
      <c r="H42" s="83"/>
      <c r="I42" s="84" t="str">
        <f t="shared" si="1"/>
        <v/>
      </c>
      <c r="J42" s="84" t="str">
        <f t="shared" si="2"/>
        <v/>
      </c>
      <c r="K42" s="15" t="str">
        <f t="shared" si="4"/>
        <v/>
      </c>
    </row>
    <row r="43" spans="3:11" x14ac:dyDescent="0.2">
      <c r="C43" s="61" t="str">
        <f t="shared" si="3"/>
        <v/>
      </c>
      <c r="D43" s="61" t="str">
        <f t="shared" si="0"/>
        <v/>
      </c>
      <c r="E43" s="59"/>
      <c r="F43" s="59" t="str">
        <f>IF(E43="", "", VLOOKUP(E43, 'Team List'!$D:$E, 2, FALSE))</f>
        <v/>
      </c>
      <c r="G43" s="59" t="str">
        <f>IF(E43="", "", VLOOKUP(E43, 'Team List'!$D:$F, 3, FALSE))</f>
        <v/>
      </c>
      <c r="H43" s="83"/>
      <c r="I43" s="84" t="str">
        <f t="shared" si="1"/>
        <v/>
      </c>
      <c r="J43" s="84" t="str">
        <f t="shared" si="2"/>
        <v/>
      </c>
      <c r="K43" s="15" t="str">
        <f t="shared" si="4"/>
        <v/>
      </c>
    </row>
    <row r="44" spans="3:11" x14ac:dyDescent="0.2">
      <c r="C44" s="61" t="str">
        <f t="shared" si="3"/>
        <v/>
      </c>
      <c r="D44" s="61" t="str">
        <f t="shared" si="0"/>
        <v/>
      </c>
      <c r="E44" s="59"/>
      <c r="F44" s="59" t="str">
        <f>IF(E44="", "", VLOOKUP(E44, 'Team List'!$D:$E, 2, FALSE))</f>
        <v/>
      </c>
      <c r="G44" s="59" t="str">
        <f>IF(E44="", "", VLOOKUP(E44, 'Team List'!$D:$F, 3, FALSE))</f>
        <v/>
      </c>
      <c r="H44" s="83"/>
      <c r="I44" s="84" t="str">
        <f t="shared" si="1"/>
        <v/>
      </c>
      <c r="J44" s="84" t="str">
        <f t="shared" si="2"/>
        <v/>
      </c>
      <c r="K44" s="15" t="str">
        <f t="shared" si="4"/>
        <v/>
      </c>
    </row>
    <row r="45" spans="3:11" x14ac:dyDescent="0.2">
      <c r="C45" s="61" t="str">
        <f t="shared" si="3"/>
        <v/>
      </c>
      <c r="D45" s="61" t="str">
        <f t="shared" si="0"/>
        <v/>
      </c>
      <c r="E45" s="59"/>
      <c r="F45" s="59" t="str">
        <f>IF(E45="", "", VLOOKUP(E45, 'Team List'!$D:$E, 2, FALSE))</f>
        <v/>
      </c>
      <c r="G45" s="59" t="str">
        <f>IF(E45="", "", VLOOKUP(E45, 'Team List'!$D:$F, 3, FALSE))</f>
        <v/>
      </c>
      <c r="H45" s="83"/>
      <c r="I45" s="84" t="str">
        <f t="shared" si="1"/>
        <v/>
      </c>
      <c r="J45" s="84" t="str">
        <f t="shared" si="2"/>
        <v/>
      </c>
      <c r="K45" s="15" t="str">
        <f t="shared" si="4"/>
        <v/>
      </c>
    </row>
    <row r="46" spans="3:11" x14ac:dyDescent="0.2">
      <c r="C46" s="61" t="str">
        <f t="shared" si="3"/>
        <v/>
      </c>
      <c r="D46" s="61" t="str">
        <f t="shared" si="0"/>
        <v/>
      </c>
      <c r="E46" s="59"/>
      <c r="F46" s="59" t="str">
        <f>IF(E46="", "", VLOOKUP(E46, 'Team List'!$D:$E, 2, FALSE))</f>
        <v/>
      </c>
      <c r="G46" s="59" t="str">
        <f>IF(E46="", "", VLOOKUP(E46, 'Team List'!$D:$F, 3, FALSE))</f>
        <v/>
      </c>
      <c r="H46" s="83"/>
      <c r="I46" s="84" t="str">
        <f t="shared" si="1"/>
        <v/>
      </c>
      <c r="J46" s="84" t="str">
        <f t="shared" si="2"/>
        <v/>
      </c>
      <c r="K46" s="15" t="str">
        <f t="shared" si="4"/>
        <v/>
      </c>
    </row>
    <row r="47" spans="3:11" x14ac:dyDescent="0.2">
      <c r="C47" s="61" t="str">
        <f t="shared" si="3"/>
        <v/>
      </c>
      <c r="D47" s="61" t="str">
        <f t="shared" si="0"/>
        <v/>
      </c>
      <c r="E47" s="59"/>
      <c r="F47" s="59" t="str">
        <f>IF(E47="", "", VLOOKUP(E47, 'Team List'!$D:$E, 2, FALSE))</f>
        <v/>
      </c>
      <c r="G47" s="59" t="str">
        <f>IF(E47="", "", VLOOKUP(E47, 'Team List'!$D:$F, 3, FALSE))</f>
        <v/>
      </c>
      <c r="H47" s="83"/>
      <c r="I47" s="84" t="str">
        <f t="shared" si="1"/>
        <v/>
      </c>
      <c r="J47" s="84" t="str">
        <f t="shared" si="2"/>
        <v/>
      </c>
      <c r="K47" s="15" t="str">
        <f t="shared" si="4"/>
        <v/>
      </c>
    </row>
    <row r="48" spans="3:11" x14ac:dyDescent="0.2">
      <c r="C48" s="61" t="str">
        <f t="shared" si="3"/>
        <v/>
      </c>
      <c r="D48" s="61" t="str">
        <f t="shared" si="0"/>
        <v/>
      </c>
      <c r="E48" s="59"/>
      <c r="F48" s="59" t="str">
        <f>IF(E48="", "", VLOOKUP(E48, 'Team List'!$D:$E, 2, FALSE))</f>
        <v/>
      </c>
      <c r="G48" s="59" t="str">
        <f>IF(E48="", "", VLOOKUP(E48, 'Team List'!$D:$F, 3, FALSE))</f>
        <v/>
      </c>
      <c r="H48" s="83"/>
      <c r="I48" s="84" t="str">
        <f t="shared" si="1"/>
        <v/>
      </c>
      <c r="J48" s="84" t="str">
        <f t="shared" si="2"/>
        <v/>
      </c>
      <c r="K48" s="15" t="str">
        <f t="shared" si="4"/>
        <v/>
      </c>
    </row>
    <row r="49" spans="3:12" x14ac:dyDescent="0.2">
      <c r="C49" s="61" t="str">
        <f t="shared" si="3"/>
        <v/>
      </c>
      <c r="D49" s="61" t="str">
        <f t="shared" si="0"/>
        <v/>
      </c>
      <c r="E49" s="59"/>
      <c r="F49" s="59" t="str">
        <f>IF(E49="", "", VLOOKUP(E49, 'Team List'!$D:$E, 2, FALSE))</f>
        <v/>
      </c>
      <c r="G49" s="59" t="str">
        <f>IF(E49="", "", VLOOKUP(E49, 'Team List'!$D:$F, 3, FALSE))</f>
        <v/>
      </c>
      <c r="H49" s="83"/>
      <c r="I49" s="84" t="str">
        <f t="shared" si="1"/>
        <v/>
      </c>
      <c r="J49" s="84" t="str">
        <f t="shared" si="2"/>
        <v/>
      </c>
      <c r="K49" s="15" t="str">
        <f t="shared" si="4"/>
        <v/>
      </c>
    </row>
    <row r="50" spans="3:12" ht="14.25" x14ac:dyDescent="0.2">
      <c r="C50" s="3"/>
      <c r="D50" s="3"/>
      <c r="E50" s="3"/>
      <c r="F50" s="3"/>
      <c r="G50" s="3"/>
      <c r="H50" s="30"/>
      <c r="I50" s="30"/>
      <c r="J50" s="30"/>
      <c r="K50" s="16"/>
      <c r="L50" s="3"/>
    </row>
    <row r="51" spans="3:12" ht="14.25" x14ac:dyDescent="0.2">
      <c r="C51" s="119" t="s">
        <v>5</v>
      </c>
      <c r="D51" s="119"/>
      <c r="E51" s="119"/>
      <c r="F51" s="119"/>
      <c r="G51" s="119"/>
      <c r="H51" s="119"/>
      <c r="I51" s="119"/>
      <c r="J51" s="119"/>
      <c r="K51" s="119"/>
      <c r="L51" s="3"/>
    </row>
    <row r="52" spans="3:12" ht="14.25" x14ac:dyDescent="0.2">
      <c r="C52" s="3"/>
      <c r="D52" s="3"/>
      <c r="E52" s="3"/>
      <c r="F52" s="3"/>
      <c r="G52" s="3"/>
      <c r="H52" s="31"/>
      <c r="I52" s="31"/>
      <c r="J52" s="31"/>
      <c r="K52" s="16"/>
      <c r="L52" s="3"/>
    </row>
    <row r="53" spans="3:12" ht="14.25" x14ac:dyDescent="0.2">
      <c r="C53" s="3"/>
      <c r="D53" s="3"/>
      <c r="E53" s="3"/>
      <c r="F53" s="3"/>
      <c r="G53" s="3"/>
      <c r="H53" s="32"/>
      <c r="I53" s="32"/>
      <c r="J53" s="32"/>
      <c r="K53" s="16"/>
      <c r="L53" s="3"/>
    </row>
    <row r="54" spans="3:12" ht="14.25" x14ac:dyDescent="0.2">
      <c r="C54" s="2"/>
      <c r="D54" s="2"/>
      <c r="E54" s="2"/>
      <c r="F54" s="2"/>
      <c r="G54" s="2"/>
      <c r="H54" s="31"/>
      <c r="I54" s="31"/>
      <c r="J54" s="31"/>
      <c r="K54" s="16"/>
      <c r="L54" s="3"/>
    </row>
    <row r="55" spans="3:12" ht="14.25" x14ac:dyDescent="0.2">
      <c r="C55" s="2"/>
      <c r="D55" s="2"/>
      <c r="E55" s="2"/>
      <c r="F55" s="2"/>
      <c r="G55" s="2"/>
      <c r="H55" s="32"/>
      <c r="I55" s="32"/>
      <c r="J55" s="32"/>
      <c r="K55" s="16"/>
      <c r="L55" s="3"/>
    </row>
    <row r="56" spans="3:12" ht="14.25" x14ac:dyDescent="0.2">
      <c r="C56" s="3"/>
      <c r="D56" s="3"/>
      <c r="E56" s="3"/>
      <c r="F56" s="3"/>
      <c r="G56" s="3"/>
      <c r="H56" s="31"/>
      <c r="I56" s="31"/>
      <c r="J56" s="31"/>
      <c r="K56" s="16"/>
      <c r="L56" s="3"/>
    </row>
    <row r="57" spans="3:12" ht="14.25" x14ac:dyDescent="0.2">
      <c r="C57" s="3"/>
      <c r="D57" s="3"/>
      <c r="E57" s="3"/>
      <c r="F57" s="3"/>
      <c r="G57" s="3"/>
      <c r="H57" s="32"/>
      <c r="I57" s="32"/>
      <c r="J57" s="32"/>
      <c r="K57" s="16"/>
      <c r="L57" s="3"/>
    </row>
    <row r="58" spans="3:12" ht="14.25" x14ac:dyDescent="0.2">
      <c r="L58" s="3"/>
    </row>
    <row r="59" spans="3:12" ht="14.25" x14ac:dyDescent="0.2">
      <c r="C59" s="3"/>
      <c r="D59" s="3"/>
      <c r="E59" s="3"/>
      <c r="F59" s="3"/>
      <c r="G59" s="3"/>
      <c r="H59" s="30"/>
      <c r="I59" s="30"/>
      <c r="J59" s="30"/>
      <c r="K59" s="16"/>
      <c r="L59" s="3"/>
    </row>
    <row r="60" spans="3:12" x14ac:dyDescent="0.2">
      <c r="C60" s="2"/>
      <c r="D60" s="2"/>
      <c r="E60" s="2"/>
      <c r="F60" s="2"/>
      <c r="G60" s="2"/>
      <c r="H60" s="31"/>
      <c r="I60" s="31"/>
      <c r="J60" s="31"/>
      <c r="K60" s="78"/>
    </row>
    <row r="64" spans="3:12" x14ac:dyDescent="0.2">
      <c r="H64"/>
      <c r="I64"/>
      <c r="J64"/>
      <c r="K64"/>
    </row>
    <row r="65" spans="8:11" x14ac:dyDescent="0.2">
      <c r="H65"/>
      <c r="I65"/>
      <c r="J65"/>
      <c r="K65"/>
    </row>
    <row r="66" spans="8:11" x14ac:dyDescent="0.2">
      <c r="H66"/>
      <c r="I66"/>
      <c r="J66"/>
      <c r="K66"/>
    </row>
    <row r="67" spans="8:11" x14ac:dyDescent="0.2">
      <c r="H67"/>
      <c r="I67"/>
      <c r="J67"/>
      <c r="K67"/>
    </row>
    <row r="68" spans="8:11" x14ac:dyDescent="0.2">
      <c r="H68"/>
      <c r="I68"/>
      <c r="J68"/>
      <c r="K68"/>
    </row>
    <row r="69" spans="8:11" x14ac:dyDescent="0.2">
      <c r="H69"/>
      <c r="I69"/>
      <c r="J69"/>
      <c r="K69"/>
    </row>
  </sheetData>
  <protectedRanges>
    <protectedRange sqref="H5:J5" name="Sort_2"/>
    <protectedRange sqref="E1:E199" name="Number_2"/>
    <protectedRange sqref="H1:J199" name="Time_2"/>
  </protectedRanges>
  <autoFilter ref="C5:K49">
    <sortState ref="C6:K49">
      <sortCondition ref="C5:C49"/>
    </sortState>
  </autoFilter>
  <mergeCells count="2">
    <mergeCell ref="C2:K3"/>
    <mergeCell ref="C51:K51"/>
  </mergeCells>
  <conditionalFormatting sqref="E6:E48">
    <cfRule type="containsText" dxfId="7" priority="1" operator="containsText" text="Individual">
      <formula>NOT(ISERROR(SEARCH("Individual",E6)))</formula>
    </cfRule>
    <cfRule type="cellIs" dxfId="6" priority="2" operator="equal">
      <formula>"Individual"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69"/>
  <sheetViews>
    <sheetView topLeftCell="B1" zoomScaleNormal="100" workbookViewId="0">
      <selection activeCell="N38" sqref="N38"/>
    </sheetView>
  </sheetViews>
  <sheetFormatPr defaultRowHeight="12.75" x14ac:dyDescent="0.2"/>
  <cols>
    <col min="2" max="2" width="3.28515625" customWidth="1"/>
    <col min="4" max="4" width="9.140625" hidden="1" customWidth="1"/>
    <col min="6" max="7" width="25.42578125" customWidth="1"/>
    <col min="8" max="8" width="12" style="27" customWidth="1"/>
    <col min="9" max="10" width="12" style="27" hidden="1" customWidth="1"/>
    <col min="11" max="11" width="9.140625" style="7"/>
  </cols>
  <sheetData>
    <row r="2" spans="3:11" ht="12.75" customHeight="1" x14ac:dyDescent="0.2">
      <c r="C2" s="120" t="s">
        <v>199</v>
      </c>
      <c r="D2" s="120"/>
      <c r="E2" s="120"/>
      <c r="F2" s="120"/>
      <c r="G2" s="120"/>
      <c r="H2" s="120"/>
      <c r="I2" s="120"/>
      <c r="J2" s="120"/>
      <c r="K2" s="120"/>
    </row>
    <row r="3" spans="3:11" ht="12.75" customHeight="1" x14ac:dyDescent="0.2">
      <c r="C3" s="120"/>
      <c r="D3" s="120"/>
      <c r="E3" s="120"/>
      <c r="F3" s="120"/>
      <c r="G3" s="120"/>
      <c r="H3" s="120"/>
      <c r="I3" s="120"/>
      <c r="J3" s="120"/>
      <c r="K3" s="120"/>
    </row>
    <row r="4" spans="3:11" ht="13.5" thickBot="1" x14ac:dyDescent="0.25"/>
    <row r="5" spans="3:11" x14ac:dyDescent="0.2">
      <c r="C5" s="4" t="s">
        <v>2</v>
      </c>
      <c r="D5" s="51" t="s">
        <v>2</v>
      </c>
      <c r="E5" s="5" t="s">
        <v>26</v>
      </c>
      <c r="F5" s="5" t="s">
        <v>0</v>
      </c>
      <c r="G5" s="5" t="s">
        <v>1</v>
      </c>
      <c r="H5" s="28" t="s">
        <v>205</v>
      </c>
      <c r="I5" s="62" t="s">
        <v>3</v>
      </c>
      <c r="J5" s="62" t="s">
        <v>3</v>
      </c>
      <c r="K5" s="6" t="s">
        <v>4</v>
      </c>
    </row>
    <row r="6" spans="3:11" x14ac:dyDescent="0.2">
      <c r="C6" s="61">
        <v>1</v>
      </c>
      <c r="D6" s="61" t="str">
        <f t="shared" ref="D6:D49" si="0">IF(J6="","", RANK($J6,$J$6:$J$50,1))</f>
        <v/>
      </c>
      <c r="E6" s="59">
        <v>214</v>
      </c>
      <c r="F6" s="59" t="str">
        <f>IF(E6="", "", VLOOKUP(E6, 'Team List'!$A:$B, 2, FALSE))</f>
        <v>Rodney Ndum</v>
      </c>
      <c r="G6" s="59" t="str">
        <f>IF(E6="", "", VLOOKUP(E6, 'Team List'!$A:$C, 3, FALSE))</f>
        <v>INDIVIDUAL</v>
      </c>
      <c r="H6" s="83">
        <v>18.8</v>
      </c>
      <c r="I6" s="84">
        <f t="shared" ref="I6:I49" si="1">IF(G6="FLORIDA CLUB SWIMMING", "", IF(H6="", "", H6))</f>
        <v>18.8</v>
      </c>
      <c r="J6" s="84" t="str">
        <f t="shared" ref="J6:J49" si="2">IF($G6="FLORIDA CLUB SWIMMING", "", IF($G6="INDIVIDUAL", "", IF(H6="", "", H6)))</f>
        <v/>
      </c>
      <c r="K6" s="15"/>
    </row>
    <row r="7" spans="3:11" x14ac:dyDescent="0.2">
      <c r="C7" s="61">
        <v>2</v>
      </c>
      <c r="D7" s="61">
        <f t="shared" si="0"/>
        <v>8</v>
      </c>
      <c r="E7" s="59">
        <v>26</v>
      </c>
      <c r="F7" s="59" t="str">
        <f>IF(E7="", "", VLOOKUP(E7, 'Team List'!$A:$B, 2, FALSE))</f>
        <v>David Brock</v>
      </c>
      <c r="G7" s="59" t="str">
        <f>IF(E7="", "", VLOOKUP(E7, 'Team List'!$A:$C, 3, FALSE))</f>
        <v>PHI DELT</v>
      </c>
      <c r="H7" s="83">
        <v>18.7</v>
      </c>
      <c r="I7" s="84">
        <f t="shared" si="1"/>
        <v>18.7</v>
      </c>
      <c r="J7" s="84">
        <f t="shared" si="2"/>
        <v>18.7</v>
      </c>
      <c r="K7" s="15">
        <v>6</v>
      </c>
    </row>
    <row r="8" spans="3:11" x14ac:dyDescent="0.2">
      <c r="C8" s="61">
        <v>3</v>
      </c>
      <c r="D8" s="61">
        <f t="shared" si="0"/>
        <v>7</v>
      </c>
      <c r="E8" s="59">
        <v>1</v>
      </c>
      <c r="F8" s="59" t="str">
        <f>IF(E8="", "", VLOOKUP(E8, 'Team List'!$A:$B, 2, FALSE))</f>
        <v>Kyle Sheppard</v>
      </c>
      <c r="G8" s="59" t="str">
        <f>IF(E8="", "", VLOOKUP(E8, 'Team List'!$A:$C, 3, FALSE))</f>
        <v>BETA THETA PI</v>
      </c>
      <c r="H8" s="83">
        <v>18.3</v>
      </c>
      <c r="I8" s="84">
        <f t="shared" si="1"/>
        <v>18.3</v>
      </c>
      <c r="J8" s="84">
        <f t="shared" si="2"/>
        <v>18.3</v>
      </c>
      <c r="K8" s="15">
        <v>4</v>
      </c>
    </row>
    <row r="9" spans="3:11" x14ac:dyDescent="0.2">
      <c r="C9" s="61">
        <v>4</v>
      </c>
      <c r="D9" s="61">
        <f t="shared" si="0"/>
        <v>6</v>
      </c>
      <c r="E9" s="59">
        <v>120</v>
      </c>
      <c r="F9" s="59" t="str">
        <f>IF(E9="", "", VLOOKUP(E9, 'Team List'!$A:$B, 2, FALSE))</f>
        <v>Fabian Diaz</v>
      </c>
      <c r="G9" s="59" t="str">
        <f>IF(E9="", "", VLOOKUP(E9, 'Team List'!$A:$C, 3, FALSE))</f>
        <v>PHI DELT</v>
      </c>
      <c r="H9" s="83">
        <v>17.600000000000001</v>
      </c>
      <c r="I9" s="84">
        <f t="shared" si="1"/>
        <v>17.600000000000001</v>
      </c>
      <c r="J9" s="84">
        <f t="shared" si="2"/>
        <v>17.600000000000001</v>
      </c>
      <c r="K9" s="15">
        <v>3</v>
      </c>
    </row>
    <row r="10" spans="3:11" x14ac:dyDescent="0.2">
      <c r="C10" s="61">
        <v>5</v>
      </c>
      <c r="D10" s="61">
        <f t="shared" si="0"/>
        <v>5</v>
      </c>
      <c r="E10" s="59">
        <v>100</v>
      </c>
      <c r="F10" s="59" t="str">
        <f>IF(E10="", "", VLOOKUP(E10, 'Team List'!$A:$B, 2, FALSE))</f>
        <v>Derek Nelson</v>
      </c>
      <c r="G10" s="59" t="str">
        <f>IF(E10="", "", VLOOKUP(E10, 'Team List'!$A:$C, 3, FALSE))</f>
        <v>PHI KAPPA TAU</v>
      </c>
      <c r="H10" s="83">
        <v>17.100000000000001</v>
      </c>
      <c r="I10" s="84">
        <f t="shared" si="1"/>
        <v>17.100000000000001</v>
      </c>
      <c r="J10" s="84">
        <f t="shared" si="2"/>
        <v>17.100000000000001</v>
      </c>
      <c r="K10" s="15">
        <v>2</v>
      </c>
    </row>
    <row r="11" spans="3:11" x14ac:dyDescent="0.2">
      <c r="C11" s="61">
        <v>6</v>
      </c>
      <c r="D11" s="61">
        <f t="shared" si="0"/>
        <v>4</v>
      </c>
      <c r="E11" s="59">
        <v>97</v>
      </c>
      <c r="F11" s="59" t="str">
        <f>IF(E11="", "", VLOOKUP(E11, 'Team List'!$A:$B, 2, FALSE))</f>
        <v>Nicholas Alter</v>
      </c>
      <c r="G11" s="59" t="str">
        <f>IF(E11="", "", VLOOKUP(E11, 'Team List'!$A:$C, 3, FALSE))</f>
        <v>ZETA BETA TAU</v>
      </c>
      <c r="H11" s="83">
        <v>15.6</v>
      </c>
      <c r="I11" s="84">
        <f t="shared" si="1"/>
        <v>15.6</v>
      </c>
      <c r="J11" s="84">
        <f t="shared" si="2"/>
        <v>15.6</v>
      </c>
      <c r="K11" s="15">
        <v>1</v>
      </c>
    </row>
    <row r="12" spans="3:11" x14ac:dyDescent="0.2">
      <c r="C12" s="61">
        <v>7</v>
      </c>
      <c r="D12" s="61">
        <f t="shared" si="0"/>
        <v>3</v>
      </c>
      <c r="E12" s="59">
        <v>104</v>
      </c>
      <c r="F12" s="59" t="str">
        <f>IF(E12="", "", VLOOKUP(E12, 'Team List'!$A:$B, 2, FALSE))</f>
        <v>Tanner Weigand</v>
      </c>
      <c r="G12" s="59" t="str">
        <f>IF(E12="", "", VLOOKUP(E12, 'Team List'!$A:$C, 3, FALSE))</f>
        <v>BETA THETA PI</v>
      </c>
      <c r="H12" s="83">
        <v>15.5</v>
      </c>
      <c r="I12" s="84">
        <f t="shared" si="1"/>
        <v>15.5</v>
      </c>
      <c r="J12" s="84">
        <f t="shared" si="2"/>
        <v>15.5</v>
      </c>
      <c r="K12" s="15"/>
    </row>
    <row r="13" spans="3:11" x14ac:dyDescent="0.2">
      <c r="C13" s="61">
        <v>8</v>
      </c>
      <c r="D13" s="61">
        <f t="shared" si="0"/>
        <v>2</v>
      </c>
      <c r="E13" s="59">
        <v>30</v>
      </c>
      <c r="F13" s="59" t="str">
        <f>IF(E13="", "", VLOOKUP(E13, 'Team List'!$A:$B, 2, FALSE))</f>
        <v>Nathan Gore</v>
      </c>
      <c r="G13" s="59" t="str">
        <f>IF(E13="", "", VLOOKUP(E13, 'Team List'!$A:$C, 3, FALSE))</f>
        <v>PHI KAPPA TAU</v>
      </c>
      <c r="H13" s="83">
        <v>14.1</v>
      </c>
      <c r="I13" s="84">
        <f t="shared" si="1"/>
        <v>14.1</v>
      </c>
      <c r="J13" s="84">
        <f t="shared" si="2"/>
        <v>14.1</v>
      </c>
      <c r="K13" s="15"/>
    </row>
    <row r="14" spans="3:11" x14ac:dyDescent="0.2">
      <c r="C14" s="61">
        <v>9</v>
      </c>
      <c r="D14" s="61">
        <f t="shared" si="0"/>
        <v>1</v>
      </c>
      <c r="E14" s="59">
        <v>64</v>
      </c>
      <c r="F14" s="59" t="str">
        <f>IF(E14="", "", VLOOKUP(E14, 'Team List'!$A:$B, 2, FALSE))</f>
        <v>Alexander Strong</v>
      </c>
      <c r="G14" s="59" t="str">
        <f>IF(E14="", "", VLOOKUP(E14, 'Team List'!$A:$C, 3, FALSE))</f>
        <v>TRIGATORS</v>
      </c>
      <c r="H14" s="83">
        <v>13.3</v>
      </c>
      <c r="I14" s="84">
        <f t="shared" si="1"/>
        <v>13.3</v>
      </c>
      <c r="J14" s="84">
        <f t="shared" si="2"/>
        <v>13.3</v>
      </c>
      <c r="K14" s="15"/>
    </row>
    <row r="15" spans="3:11" x14ac:dyDescent="0.2">
      <c r="C15" s="61" t="str">
        <f t="shared" ref="C15:C49" si="3">IF(H15="","",IF(G15="FLORIDA CLUB SWIMMING","",RANK(I15,$I$6:$I$50,1)))</f>
        <v/>
      </c>
      <c r="D15" s="61" t="str">
        <f t="shared" si="0"/>
        <v/>
      </c>
      <c r="E15" s="59">
        <v>51</v>
      </c>
      <c r="F15" s="59" t="str">
        <f>IF(E15="", "", VLOOKUP(E15, 'Team List'!$A:$B, 2, FALSE))</f>
        <v>Parker Brown</v>
      </c>
      <c r="G15" s="59" t="str">
        <f>IF(E15="", "", VLOOKUP(E15, 'Team List'!$A:$C, 3, FALSE))</f>
        <v>SIGMA CHI</v>
      </c>
      <c r="H15" s="83"/>
      <c r="I15" s="84" t="str">
        <f t="shared" si="1"/>
        <v/>
      </c>
      <c r="J15" s="84" t="str">
        <f t="shared" si="2"/>
        <v/>
      </c>
      <c r="K15" s="15" t="str">
        <f t="shared" ref="K15:K49" si="4">IF(D15="","",IF(D15=1,6,IF(D15=2,4,IF(D15=3,3,IF(D15=4,2,IF(D15=5,1,""))))))</f>
        <v/>
      </c>
    </row>
    <row r="16" spans="3:11" x14ac:dyDescent="0.2">
      <c r="C16" s="61" t="str">
        <f t="shared" si="3"/>
        <v/>
      </c>
      <c r="D16" s="61" t="str">
        <f t="shared" si="0"/>
        <v/>
      </c>
      <c r="E16" s="59">
        <v>217</v>
      </c>
      <c r="F16" s="59" t="str">
        <f>IF(E16="", "", VLOOKUP(E16, 'Team List'!$A:$B, 2, FALSE))</f>
        <v>Tyler Teurlings</v>
      </c>
      <c r="G16" s="59" t="str">
        <f>IF(E16="", "", VLOOKUP(E16, 'Team List'!$A:$C, 3, FALSE))</f>
        <v>INDIVIDUAL</v>
      </c>
      <c r="H16" s="83"/>
      <c r="I16" s="84" t="str">
        <f t="shared" si="1"/>
        <v/>
      </c>
      <c r="J16" s="84" t="str">
        <f t="shared" si="2"/>
        <v/>
      </c>
      <c r="K16" s="15" t="str">
        <f t="shared" si="4"/>
        <v/>
      </c>
    </row>
    <row r="17" spans="3:11" x14ac:dyDescent="0.2">
      <c r="C17" s="61" t="str">
        <f t="shared" si="3"/>
        <v/>
      </c>
      <c r="D17" s="61" t="str">
        <f t="shared" si="0"/>
        <v/>
      </c>
      <c r="E17" s="59">
        <v>63</v>
      </c>
      <c r="F17" s="59" t="str">
        <f>IF(E17="", "", VLOOKUP(E17, 'Team List'!$A:$B, 2, FALSE))</f>
        <v>Abraham Wilson</v>
      </c>
      <c r="G17" s="59" t="str">
        <f>IF(E17="", "", VLOOKUP(E17, 'Team List'!$A:$C, 3, FALSE))</f>
        <v>TRIGATORS</v>
      </c>
      <c r="H17" s="83"/>
      <c r="I17" s="84" t="str">
        <f t="shared" si="1"/>
        <v/>
      </c>
      <c r="J17" s="84" t="str">
        <f t="shared" si="2"/>
        <v/>
      </c>
      <c r="K17" s="15" t="str">
        <f t="shared" si="4"/>
        <v/>
      </c>
    </row>
    <row r="18" spans="3:11" x14ac:dyDescent="0.2">
      <c r="C18" s="61" t="str">
        <f t="shared" si="3"/>
        <v/>
      </c>
      <c r="D18" s="61" t="str">
        <f t="shared" si="0"/>
        <v/>
      </c>
      <c r="E18" s="59"/>
      <c r="F18" s="59" t="str">
        <f>IF(E18="", "", VLOOKUP(E18, 'Team List'!$A:$B, 2, FALSE))</f>
        <v/>
      </c>
      <c r="G18" s="59" t="str">
        <f>IF(E18="", "", VLOOKUP(E18, 'Team List'!$A:$C, 3, FALSE))</f>
        <v/>
      </c>
      <c r="H18" s="83"/>
      <c r="I18" s="84" t="str">
        <f t="shared" si="1"/>
        <v/>
      </c>
      <c r="J18" s="84" t="str">
        <f t="shared" si="2"/>
        <v/>
      </c>
      <c r="K18" s="15" t="str">
        <f t="shared" si="4"/>
        <v/>
      </c>
    </row>
    <row r="19" spans="3:11" x14ac:dyDescent="0.2">
      <c r="C19" s="61" t="str">
        <f t="shared" si="3"/>
        <v/>
      </c>
      <c r="D19" s="61" t="str">
        <f t="shared" si="0"/>
        <v/>
      </c>
      <c r="E19" s="59"/>
      <c r="F19" s="59" t="str">
        <f>IF(E19="", "", VLOOKUP(E19, 'Team List'!$A:$B, 2, FALSE))</f>
        <v/>
      </c>
      <c r="G19" s="59" t="str">
        <f>IF(E19="", "", VLOOKUP(E19, 'Team List'!$A:$C, 3, FALSE))</f>
        <v/>
      </c>
      <c r="H19" s="83"/>
      <c r="I19" s="84" t="str">
        <f t="shared" si="1"/>
        <v/>
      </c>
      <c r="J19" s="84" t="str">
        <f t="shared" si="2"/>
        <v/>
      </c>
      <c r="K19" s="15" t="str">
        <f t="shared" si="4"/>
        <v/>
      </c>
    </row>
    <row r="20" spans="3:11" x14ac:dyDescent="0.2">
      <c r="C20" s="61" t="str">
        <f t="shared" si="3"/>
        <v/>
      </c>
      <c r="D20" s="61" t="str">
        <f t="shared" si="0"/>
        <v/>
      </c>
      <c r="E20" s="59"/>
      <c r="F20" s="59" t="str">
        <f>IF(E20="", "", VLOOKUP(E20, 'Team List'!$A:$B, 2, FALSE))</f>
        <v/>
      </c>
      <c r="G20" s="59" t="str">
        <f>IF(E20="", "", VLOOKUP(E20, 'Team List'!$A:$C, 3, FALSE))</f>
        <v/>
      </c>
      <c r="H20" s="83"/>
      <c r="I20" s="84" t="str">
        <f t="shared" si="1"/>
        <v/>
      </c>
      <c r="J20" s="84" t="str">
        <f t="shared" si="2"/>
        <v/>
      </c>
      <c r="K20" s="15" t="str">
        <f t="shared" si="4"/>
        <v/>
      </c>
    </row>
    <row r="21" spans="3:11" x14ac:dyDescent="0.2">
      <c r="C21" s="61" t="str">
        <f t="shared" si="3"/>
        <v/>
      </c>
      <c r="D21" s="61" t="str">
        <f t="shared" si="0"/>
        <v/>
      </c>
      <c r="E21" s="59"/>
      <c r="F21" s="59" t="str">
        <f>IF(E21="", "", VLOOKUP(E21, 'Team List'!$A:$B, 2, FALSE))</f>
        <v/>
      </c>
      <c r="G21" s="59" t="str">
        <f>IF(E21="", "", VLOOKUP(E21, 'Team List'!$A:$C, 3, FALSE))</f>
        <v/>
      </c>
      <c r="H21" s="83"/>
      <c r="I21" s="84" t="str">
        <f t="shared" si="1"/>
        <v/>
      </c>
      <c r="J21" s="84" t="str">
        <f t="shared" si="2"/>
        <v/>
      </c>
      <c r="K21" s="15" t="str">
        <f t="shared" si="4"/>
        <v/>
      </c>
    </row>
    <row r="22" spans="3:11" x14ac:dyDescent="0.2">
      <c r="C22" s="61" t="str">
        <f t="shared" si="3"/>
        <v/>
      </c>
      <c r="D22" s="61" t="str">
        <f t="shared" si="0"/>
        <v/>
      </c>
      <c r="E22" s="59"/>
      <c r="F22" s="59" t="str">
        <f>IF(E22="", "", VLOOKUP(E22, 'Team List'!$A:$B, 2, FALSE))</f>
        <v/>
      </c>
      <c r="G22" s="59" t="str">
        <f>IF(E22="", "", VLOOKUP(E22, 'Team List'!$A:$C, 3, FALSE))</f>
        <v/>
      </c>
      <c r="H22" s="83"/>
      <c r="I22" s="84" t="str">
        <f t="shared" si="1"/>
        <v/>
      </c>
      <c r="J22" s="84" t="str">
        <f t="shared" si="2"/>
        <v/>
      </c>
      <c r="K22" s="15" t="str">
        <f t="shared" si="4"/>
        <v/>
      </c>
    </row>
    <row r="23" spans="3:11" x14ac:dyDescent="0.2">
      <c r="C23" s="61" t="str">
        <f t="shared" si="3"/>
        <v/>
      </c>
      <c r="D23" s="61" t="str">
        <f t="shared" si="0"/>
        <v/>
      </c>
      <c r="E23" s="59"/>
      <c r="F23" s="59" t="str">
        <f>IF(E23="", "", VLOOKUP(E23, 'Team List'!$A:$B, 2, FALSE))</f>
        <v/>
      </c>
      <c r="G23" s="59" t="str">
        <f>IF(E23="", "", VLOOKUP(E23, 'Team List'!$A:$C, 3, FALSE))</f>
        <v/>
      </c>
      <c r="H23" s="83"/>
      <c r="I23" s="84" t="str">
        <f t="shared" si="1"/>
        <v/>
      </c>
      <c r="J23" s="84" t="str">
        <f t="shared" si="2"/>
        <v/>
      </c>
      <c r="K23" s="15" t="str">
        <f t="shared" si="4"/>
        <v/>
      </c>
    </row>
    <row r="24" spans="3:11" x14ac:dyDescent="0.2">
      <c r="C24" s="61" t="str">
        <f t="shared" si="3"/>
        <v/>
      </c>
      <c r="D24" s="61" t="str">
        <f t="shared" si="0"/>
        <v/>
      </c>
      <c r="E24" s="59"/>
      <c r="F24" s="59" t="str">
        <f>IF(E24="", "", VLOOKUP(E24, 'Team List'!$A:$B, 2, FALSE))</f>
        <v/>
      </c>
      <c r="G24" s="59" t="str">
        <f>IF(E24="", "", VLOOKUP(E24, 'Team List'!$A:$C, 3, FALSE))</f>
        <v/>
      </c>
      <c r="H24" s="83"/>
      <c r="I24" s="84" t="str">
        <f t="shared" si="1"/>
        <v/>
      </c>
      <c r="J24" s="84" t="str">
        <f t="shared" si="2"/>
        <v/>
      </c>
      <c r="K24" s="15" t="str">
        <f t="shared" si="4"/>
        <v/>
      </c>
    </row>
    <row r="25" spans="3:11" x14ac:dyDescent="0.2">
      <c r="C25" s="61" t="str">
        <f t="shared" si="3"/>
        <v/>
      </c>
      <c r="D25" s="61" t="str">
        <f t="shared" si="0"/>
        <v/>
      </c>
      <c r="E25" s="59"/>
      <c r="F25" s="59" t="str">
        <f>IF(E25="", "", VLOOKUP(E25, 'Team List'!$A:$B, 2, FALSE))</f>
        <v/>
      </c>
      <c r="G25" s="59" t="str">
        <f>IF(E25="", "", VLOOKUP(E25, 'Team List'!$A:$C, 3, FALSE))</f>
        <v/>
      </c>
      <c r="H25" s="83"/>
      <c r="I25" s="84" t="str">
        <f t="shared" si="1"/>
        <v/>
      </c>
      <c r="J25" s="84" t="str">
        <f t="shared" si="2"/>
        <v/>
      </c>
      <c r="K25" s="15" t="str">
        <f t="shared" si="4"/>
        <v/>
      </c>
    </row>
    <row r="26" spans="3:11" x14ac:dyDescent="0.2">
      <c r="C26" s="61" t="str">
        <f t="shared" si="3"/>
        <v/>
      </c>
      <c r="D26" s="61" t="str">
        <f t="shared" si="0"/>
        <v/>
      </c>
      <c r="E26" s="59"/>
      <c r="F26" s="59" t="str">
        <f>IF(E26="", "", VLOOKUP(E26, 'Team List'!$A:$B, 2, FALSE))</f>
        <v/>
      </c>
      <c r="G26" s="59" t="str">
        <f>IF(E26="", "", VLOOKUP(E26, 'Team List'!$A:$C, 3, FALSE))</f>
        <v/>
      </c>
      <c r="H26" s="83"/>
      <c r="I26" s="84" t="str">
        <f t="shared" si="1"/>
        <v/>
      </c>
      <c r="J26" s="84" t="str">
        <f t="shared" si="2"/>
        <v/>
      </c>
      <c r="K26" s="15" t="str">
        <f t="shared" si="4"/>
        <v/>
      </c>
    </row>
    <row r="27" spans="3:11" x14ac:dyDescent="0.2">
      <c r="C27" s="61" t="str">
        <f t="shared" si="3"/>
        <v/>
      </c>
      <c r="D27" s="61" t="str">
        <f t="shared" si="0"/>
        <v/>
      </c>
      <c r="E27" s="59"/>
      <c r="F27" s="59" t="str">
        <f>IF(E27="", "", VLOOKUP(E27, 'Team List'!$A:$B, 2, FALSE))</f>
        <v/>
      </c>
      <c r="G27" s="59" t="str">
        <f>IF(E27="", "", VLOOKUP(E27, 'Team List'!$A:$C, 3, FALSE))</f>
        <v/>
      </c>
      <c r="H27" s="83"/>
      <c r="I27" s="84" t="str">
        <f t="shared" si="1"/>
        <v/>
      </c>
      <c r="J27" s="84" t="str">
        <f t="shared" si="2"/>
        <v/>
      </c>
      <c r="K27" s="15" t="str">
        <f t="shared" si="4"/>
        <v/>
      </c>
    </row>
    <row r="28" spans="3:11" x14ac:dyDescent="0.2">
      <c r="C28" s="61" t="str">
        <f t="shared" si="3"/>
        <v/>
      </c>
      <c r="D28" s="61" t="str">
        <f t="shared" si="0"/>
        <v/>
      </c>
      <c r="E28" s="59"/>
      <c r="F28" s="59" t="str">
        <f>IF(E28="", "", VLOOKUP(E28, 'Team List'!$A:$B, 2, FALSE))</f>
        <v/>
      </c>
      <c r="G28" s="59" t="str">
        <f>IF(E28="", "", VLOOKUP(E28, 'Team List'!$A:$C, 3, FALSE))</f>
        <v/>
      </c>
      <c r="H28" s="83"/>
      <c r="I28" s="84" t="str">
        <f t="shared" si="1"/>
        <v/>
      </c>
      <c r="J28" s="84" t="str">
        <f t="shared" si="2"/>
        <v/>
      </c>
      <c r="K28" s="15" t="str">
        <f t="shared" si="4"/>
        <v/>
      </c>
    </row>
    <row r="29" spans="3:11" x14ac:dyDescent="0.2">
      <c r="C29" s="61" t="str">
        <f t="shared" si="3"/>
        <v/>
      </c>
      <c r="D29" s="61" t="str">
        <f t="shared" si="0"/>
        <v/>
      </c>
      <c r="E29" s="59"/>
      <c r="F29" s="59" t="str">
        <f>IF(E29="", "", VLOOKUP(E29, 'Team List'!$A:$B, 2, FALSE))</f>
        <v/>
      </c>
      <c r="G29" s="59" t="str">
        <f>IF(E29="", "", VLOOKUP(E29, 'Team List'!$A:$C, 3, FALSE))</f>
        <v/>
      </c>
      <c r="H29" s="83"/>
      <c r="I29" s="84" t="str">
        <f t="shared" si="1"/>
        <v/>
      </c>
      <c r="J29" s="84" t="str">
        <f t="shared" si="2"/>
        <v/>
      </c>
      <c r="K29" s="15" t="str">
        <f t="shared" si="4"/>
        <v/>
      </c>
    </row>
    <row r="30" spans="3:11" x14ac:dyDescent="0.2">
      <c r="C30" s="61" t="str">
        <f t="shared" si="3"/>
        <v/>
      </c>
      <c r="D30" s="61" t="str">
        <f t="shared" si="0"/>
        <v/>
      </c>
      <c r="E30" s="59"/>
      <c r="F30" s="59" t="str">
        <f>IF(E30="", "", VLOOKUP(E30, 'Team List'!$A:$B, 2, FALSE))</f>
        <v/>
      </c>
      <c r="G30" s="59" t="str">
        <f>IF(E30="", "", VLOOKUP(E30, 'Team List'!$A:$C, 3, FALSE))</f>
        <v/>
      </c>
      <c r="H30" s="83"/>
      <c r="I30" s="84" t="str">
        <f t="shared" si="1"/>
        <v/>
      </c>
      <c r="J30" s="84" t="str">
        <f t="shared" si="2"/>
        <v/>
      </c>
      <c r="K30" s="15" t="str">
        <f t="shared" si="4"/>
        <v/>
      </c>
    </row>
    <row r="31" spans="3:11" x14ac:dyDescent="0.2">
      <c r="C31" s="61" t="str">
        <f t="shared" si="3"/>
        <v/>
      </c>
      <c r="D31" s="61" t="str">
        <f t="shared" si="0"/>
        <v/>
      </c>
      <c r="E31" s="59"/>
      <c r="F31" s="59" t="str">
        <f>IF(E31="", "", VLOOKUP(E31, 'Team List'!$A:$B, 2, FALSE))</f>
        <v/>
      </c>
      <c r="G31" s="59" t="str">
        <f>IF(E31="", "", VLOOKUP(E31, 'Team List'!$A:$C, 3, FALSE))</f>
        <v/>
      </c>
      <c r="H31" s="83"/>
      <c r="I31" s="84" t="str">
        <f t="shared" si="1"/>
        <v/>
      </c>
      <c r="J31" s="84" t="str">
        <f t="shared" si="2"/>
        <v/>
      </c>
      <c r="K31" s="15" t="str">
        <f t="shared" si="4"/>
        <v/>
      </c>
    </row>
    <row r="32" spans="3:11" x14ac:dyDescent="0.2">
      <c r="C32" s="61" t="str">
        <f t="shared" si="3"/>
        <v/>
      </c>
      <c r="D32" s="61" t="str">
        <f t="shared" si="0"/>
        <v/>
      </c>
      <c r="E32" s="59"/>
      <c r="F32" s="59" t="str">
        <f>IF(E32="", "", VLOOKUP(E32, 'Team List'!$A:$B, 2, FALSE))</f>
        <v/>
      </c>
      <c r="G32" s="59" t="str">
        <f>IF(E32="", "", VLOOKUP(E32, 'Team List'!$A:$C, 3, FALSE))</f>
        <v/>
      </c>
      <c r="H32" s="83"/>
      <c r="I32" s="84" t="str">
        <f t="shared" si="1"/>
        <v/>
      </c>
      <c r="J32" s="84" t="str">
        <f t="shared" si="2"/>
        <v/>
      </c>
      <c r="K32" s="15" t="str">
        <f t="shared" si="4"/>
        <v/>
      </c>
    </row>
    <row r="33" spans="3:11" x14ac:dyDescent="0.2">
      <c r="C33" s="61" t="str">
        <f t="shared" si="3"/>
        <v/>
      </c>
      <c r="D33" s="61" t="str">
        <f t="shared" si="0"/>
        <v/>
      </c>
      <c r="E33" s="59"/>
      <c r="F33" s="59" t="str">
        <f>IF(E33="", "", VLOOKUP(E33, 'Team List'!$A:$B, 2, FALSE))</f>
        <v/>
      </c>
      <c r="G33" s="59" t="str">
        <f>IF(E33="", "", VLOOKUP(E33, 'Team List'!$A:$C, 3, FALSE))</f>
        <v/>
      </c>
      <c r="H33" s="83"/>
      <c r="I33" s="84" t="str">
        <f t="shared" si="1"/>
        <v/>
      </c>
      <c r="J33" s="84" t="str">
        <f t="shared" si="2"/>
        <v/>
      </c>
      <c r="K33" s="15" t="str">
        <f t="shared" si="4"/>
        <v/>
      </c>
    </row>
    <row r="34" spans="3:11" x14ac:dyDescent="0.2">
      <c r="C34" s="61" t="str">
        <f t="shared" si="3"/>
        <v/>
      </c>
      <c r="D34" s="61" t="str">
        <f t="shared" si="0"/>
        <v/>
      </c>
      <c r="E34" s="59"/>
      <c r="F34" s="59" t="str">
        <f>IF(E34="", "", VLOOKUP(E34, 'Team List'!$A:$B, 2, FALSE))</f>
        <v/>
      </c>
      <c r="G34" s="59" t="str">
        <f>IF(E34="", "", VLOOKUP(E34, 'Team List'!$A:$C, 3, FALSE))</f>
        <v/>
      </c>
      <c r="H34" s="83"/>
      <c r="I34" s="84" t="str">
        <f t="shared" si="1"/>
        <v/>
      </c>
      <c r="J34" s="84" t="str">
        <f t="shared" si="2"/>
        <v/>
      </c>
      <c r="K34" s="15" t="str">
        <f t="shared" si="4"/>
        <v/>
      </c>
    </row>
    <row r="35" spans="3:11" x14ac:dyDescent="0.2">
      <c r="C35" s="61" t="str">
        <f t="shared" si="3"/>
        <v/>
      </c>
      <c r="D35" s="61" t="str">
        <f t="shared" si="0"/>
        <v/>
      </c>
      <c r="E35" s="59"/>
      <c r="F35" s="59" t="str">
        <f>IF(E35="", "", VLOOKUP(E35, 'Team List'!$A:$B, 2, FALSE))</f>
        <v/>
      </c>
      <c r="G35" s="59" t="str">
        <f>IF(E35="", "", VLOOKUP(E35, 'Team List'!$A:$C, 3, FALSE))</f>
        <v/>
      </c>
      <c r="H35" s="83"/>
      <c r="I35" s="84" t="str">
        <f t="shared" si="1"/>
        <v/>
      </c>
      <c r="J35" s="84" t="str">
        <f t="shared" si="2"/>
        <v/>
      </c>
      <c r="K35" s="15" t="str">
        <f t="shared" si="4"/>
        <v/>
      </c>
    </row>
    <row r="36" spans="3:11" x14ac:dyDescent="0.2">
      <c r="C36" s="61" t="str">
        <f t="shared" si="3"/>
        <v/>
      </c>
      <c r="D36" s="61" t="str">
        <f t="shared" si="0"/>
        <v/>
      </c>
      <c r="E36" s="59"/>
      <c r="F36" s="59" t="str">
        <f>IF(E36="", "", VLOOKUP(E36, 'Team List'!$A:$B, 2, FALSE))</f>
        <v/>
      </c>
      <c r="G36" s="59" t="str">
        <f>IF(E36="", "", VLOOKUP(E36, 'Team List'!$A:$C, 3, FALSE))</f>
        <v/>
      </c>
      <c r="H36" s="83"/>
      <c r="I36" s="84" t="str">
        <f t="shared" si="1"/>
        <v/>
      </c>
      <c r="J36" s="84" t="str">
        <f t="shared" si="2"/>
        <v/>
      </c>
      <c r="K36" s="15" t="str">
        <f t="shared" si="4"/>
        <v/>
      </c>
    </row>
    <row r="37" spans="3:11" x14ac:dyDescent="0.2">
      <c r="C37" s="61" t="str">
        <f t="shared" si="3"/>
        <v/>
      </c>
      <c r="D37" s="61" t="str">
        <f t="shared" si="0"/>
        <v/>
      </c>
      <c r="E37" s="59"/>
      <c r="F37" s="59" t="str">
        <f>IF(E37="", "", VLOOKUP(E37, 'Team List'!$A:$B, 2, FALSE))</f>
        <v/>
      </c>
      <c r="G37" s="59" t="str">
        <f>IF(E37="", "", VLOOKUP(E37, 'Team List'!$A:$C, 3, FALSE))</f>
        <v/>
      </c>
      <c r="H37" s="83"/>
      <c r="I37" s="84" t="str">
        <f t="shared" si="1"/>
        <v/>
      </c>
      <c r="J37" s="84" t="str">
        <f t="shared" si="2"/>
        <v/>
      </c>
      <c r="K37" s="15" t="str">
        <f t="shared" si="4"/>
        <v/>
      </c>
    </row>
    <row r="38" spans="3:11" x14ac:dyDescent="0.2">
      <c r="C38" s="61" t="str">
        <f t="shared" si="3"/>
        <v/>
      </c>
      <c r="D38" s="61" t="str">
        <f t="shared" si="0"/>
        <v/>
      </c>
      <c r="E38" s="59"/>
      <c r="F38" s="59" t="str">
        <f>IF(E38="", "", VLOOKUP(E38, 'Team List'!$A:$B, 2, FALSE))</f>
        <v/>
      </c>
      <c r="G38" s="59" t="str">
        <f>IF(E38="", "", VLOOKUP(E38, 'Team List'!$A:$C, 3, FALSE))</f>
        <v/>
      </c>
      <c r="H38" s="83"/>
      <c r="I38" s="84" t="str">
        <f t="shared" si="1"/>
        <v/>
      </c>
      <c r="J38" s="84" t="str">
        <f t="shared" si="2"/>
        <v/>
      </c>
      <c r="K38" s="15" t="str">
        <f t="shared" si="4"/>
        <v/>
      </c>
    </row>
    <row r="39" spans="3:11" x14ac:dyDescent="0.2">
      <c r="C39" s="61" t="str">
        <f t="shared" si="3"/>
        <v/>
      </c>
      <c r="D39" s="61" t="str">
        <f t="shared" si="0"/>
        <v/>
      </c>
      <c r="E39" s="59"/>
      <c r="F39" s="59" t="str">
        <f>IF(E39="", "", VLOOKUP(E39, 'Team List'!$A:$B, 2, FALSE))</f>
        <v/>
      </c>
      <c r="G39" s="59" t="str">
        <f>IF(E39="", "", VLOOKUP(E39, 'Team List'!$A:$C, 3, FALSE))</f>
        <v/>
      </c>
      <c r="H39" s="83"/>
      <c r="I39" s="84" t="str">
        <f t="shared" si="1"/>
        <v/>
      </c>
      <c r="J39" s="84" t="str">
        <f t="shared" si="2"/>
        <v/>
      </c>
      <c r="K39" s="15" t="str">
        <f t="shared" si="4"/>
        <v/>
      </c>
    </row>
    <row r="40" spans="3:11" x14ac:dyDescent="0.2">
      <c r="C40" s="61" t="str">
        <f t="shared" si="3"/>
        <v/>
      </c>
      <c r="D40" s="61" t="str">
        <f t="shared" si="0"/>
        <v/>
      </c>
      <c r="E40" s="59"/>
      <c r="F40" s="59" t="str">
        <f>IF(E40="", "", VLOOKUP(E40, 'Team List'!$A:$B, 2, FALSE))</f>
        <v/>
      </c>
      <c r="G40" s="59" t="str">
        <f>IF(E40="", "", VLOOKUP(E40, 'Team List'!$A:$C, 3, FALSE))</f>
        <v/>
      </c>
      <c r="H40" s="83"/>
      <c r="I40" s="84" t="str">
        <f t="shared" si="1"/>
        <v/>
      </c>
      <c r="J40" s="84" t="str">
        <f t="shared" si="2"/>
        <v/>
      </c>
      <c r="K40" s="15" t="str">
        <f t="shared" si="4"/>
        <v/>
      </c>
    </row>
    <row r="41" spans="3:11" x14ac:dyDescent="0.2">
      <c r="C41" s="61" t="str">
        <f t="shared" si="3"/>
        <v/>
      </c>
      <c r="D41" s="61" t="str">
        <f t="shared" si="0"/>
        <v/>
      </c>
      <c r="E41" s="59"/>
      <c r="F41" s="59" t="str">
        <f>IF(E41="", "", VLOOKUP(E41, 'Team List'!$A:$B, 2, FALSE))</f>
        <v/>
      </c>
      <c r="G41" s="59" t="str">
        <f>IF(E41="", "", VLOOKUP(E41, 'Team List'!$A:$C, 3, FALSE))</f>
        <v/>
      </c>
      <c r="H41" s="83"/>
      <c r="I41" s="84" t="str">
        <f t="shared" si="1"/>
        <v/>
      </c>
      <c r="J41" s="84" t="str">
        <f t="shared" si="2"/>
        <v/>
      </c>
      <c r="K41" s="15" t="str">
        <f t="shared" si="4"/>
        <v/>
      </c>
    </row>
    <row r="42" spans="3:11" x14ac:dyDescent="0.2">
      <c r="C42" s="61" t="str">
        <f t="shared" si="3"/>
        <v/>
      </c>
      <c r="D42" s="61" t="str">
        <f t="shared" si="0"/>
        <v/>
      </c>
      <c r="E42" s="59"/>
      <c r="F42" s="59" t="str">
        <f>IF(E42="", "", VLOOKUP(E42, 'Team List'!$A:$B, 2, FALSE))</f>
        <v/>
      </c>
      <c r="G42" s="59" t="str">
        <f>IF(E42="", "", VLOOKUP(E42, 'Team List'!$A:$C, 3, FALSE))</f>
        <v/>
      </c>
      <c r="H42" s="83"/>
      <c r="I42" s="84" t="str">
        <f t="shared" si="1"/>
        <v/>
      </c>
      <c r="J42" s="84" t="str">
        <f t="shared" si="2"/>
        <v/>
      </c>
      <c r="K42" s="15" t="str">
        <f t="shared" si="4"/>
        <v/>
      </c>
    </row>
    <row r="43" spans="3:11" x14ac:dyDescent="0.2">
      <c r="C43" s="61" t="str">
        <f t="shared" si="3"/>
        <v/>
      </c>
      <c r="D43" s="61" t="str">
        <f t="shared" si="0"/>
        <v/>
      </c>
      <c r="E43" s="59"/>
      <c r="F43" s="59" t="str">
        <f>IF(E43="", "", VLOOKUP(E43, 'Team List'!$A:$B, 2, FALSE))</f>
        <v/>
      </c>
      <c r="G43" s="59" t="str">
        <f>IF(E43="", "", VLOOKUP(E43, 'Team List'!$A:$C, 3, FALSE))</f>
        <v/>
      </c>
      <c r="H43" s="83"/>
      <c r="I43" s="84" t="str">
        <f t="shared" si="1"/>
        <v/>
      </c>
      <c r="J43" s="84" t="str">
        <f t="shared" si="2"/>
        <v/>
      </c>
      <c r="K43" s="15" t="str">
        <f t="shared" si="4"/>
        <v/>
      </c>
    </row>
    <row r="44" spans="3:11" x14ac:dyDescent="0.2">
      <c r="C44" s="61" t="str">
        <f t="shared" si="3"/>
        <v/>
      </c>
      <c r="D44" s="61" t="str">
        <f t="shared" si="0"/>
        <v/>
      </c>
      <c r="E44" s="59"/>
      <c r="F44" s="59" t="str">
        <f>IF(E44="", "", VLOOKUP(E44, 'Team List'!$A:$B, 2, FALSE))</f>
        <v/>
      </c>
      <c r="G44" s="59" t="str">
        <f>IF(E44="", "", VLOOKUP(E44, 'Team List'!$A:$C, 3, FALSE))</f>
        <v/>
      </c>
      <c r="H44" s="83"/>
      <c r="I44" s="84" t="str">
        <f t="shared" si="1"/>
        <v/>
      </c>
      <c r="J44" s="84" t="str">
        <f t="shared" si="2"/>
        <v/>
      </c>
      <c r="K44" s="15" t="str">
        <f t="shared" si="4"/>
        <v/>
      </c>
    </row>
    <row r="45" spans="3:11" x14ac:dyDescent="0.2">
      <c r="C45" s="61" t="str">
        <f t="shared" si="3"/>
        <v/>
      </c>
      <c r="D45" s="61" t="str">
        <f t="shared" si="0"/>
        <v/>
      </c>
      <c r="E45" s="59"/>
      <c r="F45" s="59" t="str">
        <f>IF(E45="", "", VLOOKUP(E45, 'Team List'!$A:$B, 2, FALSE))</f>
        <v/>
      </c>
      <c r="G45" s="59" t="str">
        <f>IF(E45="", "", VLOOKUP(E45, 'Team List'!$A:$C, 3, FALSE))</f>
        <v/>
      </c>
      <c r="H45" s="83"/>
      <c r="I45" s="84" t="str">
        <f t="shared" si="1"/>
        <v/>
      </c>
      <c r="J45" s="84" t="str">
        <f t="shared" si="2"/>
        <v/>
      </c>
      <c r="K45" s="15" t="str">
        <f t="shared" si="4"/>
        <v/>
      </c>
    </row>
    <row r="46" spans="3:11" x14ac:dyDescent="0.2">
      <c r="C46" s="61" t="str">
        <f t="shared" si="3"/>
        <v/>
      </c>
      <c r="D46" s="61" t="str">
        <f t="shared" si="0"/>
        <v/>
      </c>
      <c r="E46" s="59"/>
      <c r="F46" s="59" t="str">
        <f>IF(E46="", "", VLOOKUP(E46, 'Team List'!$A:$B, 2, FALSE))</f>
        <v/>
      </c>
      <c r="G46" s="59" t="str">
        <f>IF(E46="", "", VLOOKUP(E46, 'Team List'!$A:$C, 3, FALSE))</f>
        <v/>
      </c>
      <c r="H46" s="83"/>
      <c r="I46" s="84" t="str">
        <f t="shared" si="1"/>
        <v/>
      </c>
      <c r="J46" s="84" t="str">
        <f t="shared" si="2"/>
        <v/>
      </c>
      <c r="K46" s="15" t="str">
        <f t="shared" si="4"/>
        <v/>
      </c>
    </row>
    <row r="47" spans="3:11" x14ac:dyDescent="0.2">
      <c r="C47" s="61" t="str">
        <f t="shared" si="3"/>
        <v/>
      </c>
      <c r="D47" s="61" t="str">
        <f t="shared" si="0"/>
        <v/>
      </c>
      <c r="E47" s="59"/>
      <c r="F47" s="59" t="str">
        <f>IF(E47="", "", VLOOKUP(E47, 'Team List'!$A:$B, 2, FALSE))</f>
        <v/>
      </c>
      <c r="G47" s="59" t="str">
        <f>IF(E47="", "", VLOOKUP(E47, 'Team List'!$A:$C, 3, FALSE))</f>
        <v/>
      </c>
      <c r="H47" s="83"/>
      <c r="I47" s="84" t="str">
        <f t="shared" si="1"/>
        <v/>
      </c>
      <c r="J47" s="84" t="str">
        <f t="shared" si="2"/>
        <v/>
      </c>
      <c r="K47" s="15" t="str">
        <f t="shared" si="4"/>
        <v/>
      </c>
    </row>
    <row r="48" spans="3:11" x14ac:dyDescent="0.2">
      <c r="C48" s="61" t="str">
        <f t="shared" si="3"/>
        <v/>
      </c>
      <c r="D48" s="61" t="str">
        <f t="shared" si="0"/>
        <v/>
      </c>
      <c r="E48" s="59"/>
      <c r="F48" s="59" t="str">
        <f>IF(E48="", "", VLOOKUP(E48, 'Team List'!$A:$B, 2, FALSE))</f>
        <v/>
      </c>
      <c r="G48" s="59" t="str">
        <f>IF(E48="", "", VLOOKUP(E48, 'Team List'!$A:$C, 3, FALSE))</f>
        <v/>
      </c>
      <c r="H48" s="83"/>
      <c r="I48" s="84" t="str">
        <f t="shared" si="1"/>
        <v/>
      </c>
      <c r="J48" s="84" t="str">
        <f t="shared" si="2"/>
        <v/>
      </c>
      <c r="K48" s="15" t="str">
        <f t="shared" si="4"/>
        <v/>
      </c>
    </row>
    <row r="49" spans="3:12" x14ac:dyDescent="0.2">
      <c r="C49" s="61" t="str">
        <f t="shared" si="3"/>
        <v/>
      </c>
      <c r="D49" s="61" t="str">
        <f t="shared" si="0"/>
        <v/>
      </c>
      <c r="E49" s="59"/>
      <c r="F49" s="59" t="str">
        <f>IF(E49="", "", VLOOKUP(E49, 'Team List'!$A:$B, 2, FALSE))</f>
        <v/>
      </c>
      <c r="G49" s="59" t="str">
        <f>IF(E49="", "", VLOOKUP(E49, 'Team List'!$A:$C, 3, FALSE))</f>
        <v/>
      </c>
      <c r="H49" s="83"/>
      <c r="I49" s="84" t="str">
        <f t="shared" si="1"/>
        <v/>
      </c>
      <c r="J49" s="84" t="str">
        <f t="shared" si="2"/>
        <v/>
      </c>
      <c r="K49" s="15" t="str">
        <f t="shared" si="4"/>
        <v/>
      </c>
    </row>
    <row r="50" spans="3:12" ht="14.25" x14ac:dyDescent="0.2">
      <c r="C50" s="3"/>
      <c r="D50" s="3"/>
      <c r="E50" s="3"/>
      <c r="F50" s="3"/>
      <c r="G50" s="3"/>
      <c r="H50" s="30"/>
      <c r="I50" s="30"/>
      <c r="J50" s="30"/>
      <c r="K50" s="16"/>
      <c r="L50" s="3"/>
    </row>
    <row r="51" spans="3:12" ht="14.25" x14ac:dyDescent="0.2">
      <c r="C51" s="119" t="s">
        <v>5</v>
      </c>
      <c r="D51" s="119"/>
      <c r="E51" s="119"/>
      <c r="F51" s="119"/>
      <c r="G51" s="119"/>
      <c r="H51" s="119"/>
      <c r="I51" s="119"/>
      <c r="J51" s="119"/>
      <c r="K51" s="119"/>
      <c r="L51" s="3"/>
    </row>
    <row r="52" spans="3:12" ht="14.25" x14ac:dyDescent="0.2">
      <c r="C52" s="3"/>
      <c r="D52" s="3"/>
      <c r="E52" s="3"/>
      <c r="F52" s="3"/>
      <c r="G52" s="3"/>
      <c r="H52" s="31"/>
      <c r="I52" s="31"/>
      <c r="J52" s="31"/>
      <c r="K52" s="16"/>
      <c r="L52" s="3"/>
    </row>
    <row r="53" spans="3:12" ht="14.25" x14ac:dyDescent="0.2">
      <c r="C53" s="3"/>
      <c r="D53" s="3"/>
      <c r="E53" s="3"/>
      <c r="F53" s="3"/>
      <c r="G53" s="3"/>
      <c r="H53" s="32"/>
      <c r="I53" s="32"/>
      <c r="J53" s="32"/>
      <c r="K53" s="16"/>
      <c r="L53" s="3"/>
    </row>
    <row r="54" spans="3:12" ht="14.25" x14ac:dyDescent="0.2">
      <c r="C54" s="2"/>
      <c r="D54" s="2"/>
      <c r="E54" s="2"/>
      <c r="F54" s="2"/>
      <c r="G54" s="2"/>
      <c r="H54" s="31"/>
      <c r="I54" s="31"/>
      <c r="J54" s="31"/>
      <c r="K54" s="16"/>
      <c r="L54" s="3"/>
    </row>
    <row r="55" spans="3:12" ht="14.25" x14ac:dyDescent="0.2">
      <c r="C55" s="2"/>
      <c r="D55" s="2"/>
      <c r="E55" s="2"/>
      <c r="F55" s="2"/>
      <c r="G55" s="2"/>
      <c r="H55" s="32"/>
      <c r="I55" s="32"/>
      <c r="J55" s="32"/>
      <c r="K55" s="16"/>
      <c r="L55" s="3"/>
    </row>
    <row r="56" spans="3:12" ht="14.25" x14ac:dyDescent="0.2">
      <c r="C56" s="3"/>
      <c r="D56" s="3"/>
      <c r="E56" s="3"/>
      <c r="F56" s="3"/>
      <c r="G56" s="3"/>
      <c r="H56" s="31"/>
      <c r="I56" s="31"/>
      <c r="J56" s="31"/>
      <c r="K56" s="16"/>
      <c r="L56" s="3"/>
    </row>
    <row r="57" spans="3:12" ht="14.25" x14ac:dyDescent="0.2">
      <c r="C57" s="3"/>
      <c r="D57" s="3"/>
      <c r="E57" s="3"/>
      <c r="F57" s="3"/>
      <c r="G57" s="3"/>
      <c r="H57" s="32"/>
      <c r="I57" s="32"/>
      <c r="J57" s="32"/>
      <c r="K57" s="16"/>
      <c r="L57" s="3"/>
    </row>
    <row r="58" spans="3:12" ht="14.25" x14ac:dyDescent="0.2">
      <c r="L58" s="3"/>
    </row>
    <row r="59" spans="3:12" ht="14.25" x14ac:dyDescent="0.2">
      <c r="C59" s="3"/>
      <c r="D59" s="3"/>
      <c r="E59" s="3"/>
      <c r="F59" s="3"/>
      <c r="G59" s="3"/>
      <c r="H59" s="30"/>
      <c r="I59" s="30"/>
      <c r="J59" s="30"/>
      <c r="K59" s="16"/>
      <c r="L59" s="3"/>
    </row>
    <row r="60" spans="3:12" x14ac:dyDescent="0.2">
      <c r="C60" s="2"/>
      <c r="D60" s="2"/>
      <c r="E60" s="2"/>
      <c r="F60" s="2"/>
      <c r="G60" s="2"/>
      <c r="H60" s="31"/>
      <c r="I60" s="31"/>
      <c r="J60" s="31"/>
      <c r="K60" s="78"/>
    </row>
    <row r="64" spans="3:12" x14ac:dyDescent="0.2">
      <c r="H64"/>
      <c r="I64"/>
      <c r="J64"/>
      <c r="K64"/>
    </row>
    <row r="65" spans="8:11" x14ac:dyDescent="0.2">
      <c r="H65"/>
      <c r="I65"/>
      <c r="J65"/>
      <c r="K65"/>
    </row>
    <row r="66" spans="8:11" x14ac:dyDescent="0.2">
      <c r="H66"/>
      <c r="I66"/>
      <c r="J66"/>
      <c r="K66"/>
    </row>
    <row r="67" spans="8:11" x14ac:dyDescent="0.2">
      <c r="H67"/>
      <c r="I67"/>
      <c r="J67"/>
      <c r="K67"/>
    </row>
    <row r="68" spans="8:11" x14ac:dyDescent="0.2">
      <c r="H68"/>
      <c r="I68"/>
      <c r="J68"/>
      <c r="K68"/>
    </row>
    <row r="69" spans="8:11" x14ac:dyDescent="0.2">
      <c r="H69"/>
      <c r="I69"/>
      <c r="J69"/>
      <c r="K69"/>
    </row>
  </sheetData>
  <protectedRanges>
    <protectedRange sqref="H5:J5" name="Sort_2"/>
    <protectedRange sqref="E1:E199" name="Number_2"/>
    <protectedRange sqref="H1:J199" name="Time_2"/>
  </protectedRanges>
  <autoFilter ref="C5:K49">
    <sortState ref="C6:K49">
      <sortCondition descending="1" ref="H5:H49"/>
    </sortState>
  </autoFilter>
  <mergeCells count="2">
    <mergeCell ref="C2:K3"/>
    <mergeCell ref="C51:K51"/>
  </mergeCells>
  <conditionalFormatting sqref="E6:E49">
    <cfRule type="containsText" dxfId="5" priority="1" operator="containsText" text="Individual">
      <formula>NOT(ISERROR(SEARCH("Individual",E6)))</formula>
    </cfRule>
    <cfRule type="cellIs" dxfId="4" priority="2" operator="equal">
      <formula>"Individual"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69"/>
  <sheetViews>
    <sheetView topLeftCell="B1" zoomScaleNormal="100" workbookViewId="0">
      <selection activeCell="C9" sqref="C9"/>
    </sheetView>
  </sheetViews>
  <sheetFormatPr defaultRowHeight="12.75" x14ac:dyDescent="0.2"/>
  <cols>
    <col min="2" max="2" width="3.28515625" customWidth="1"/>
    <col min="4" max="4" width="9.140625" hidden="1" customWidth="1"/>
    <col min="6" max="7" width="25.42578125" customWidth="1"/>
    <col min="8" max="8" width="12" style="27" customWidth="1"/>
    <col min="9" max="10" width="12" style="27" hidden="1" customWidth="1"/>
    <col min="11" max="11" width="9.140625" style="7"/>
  </cols>
  <sheetData>
    <row r="2" spans="3:11" ht="12.75" customHeight="1" x14ac:dyDescent="0.2">
      <c r="C2" s="120" t="s">
        <v>287</v>
      </c>
      <c r="D2" s="120"/>
      <c r="E2" s="120"/>
      <c r="F2" s="120"/>
      <c r="G2" s="120"/>
      <c r="H2" s="120"/>
      <c r="I2" s="120"/>
      <c r="J2" s="120"/>
      <c r="K2" s="120"/>
    </row>
    <row r="3" spans="3:11" ht="12.75" customHeight="1" x14ac:dyDescent="0.2">
      <c r="C3" s="120"/>
      <c r="D3" s="120"/>
      <c r="E3" s="120"/>
      <c r="F3" s="120"/>
      <c r="G3" s="120"/>
      <c r="H3" s="120"/>
      <c r="I3" s="120"/>
      <c r="J3" s="120"/>
      <c r="K3" s="120"/>
    </row>
    <row r="4" spans="3:11" ht="13.5" thickBot="1" x14ac:dyDescent="0.25"/>
    <row r="5" spans="3:11" x14ac:dyDescent="0.2">
      <c r="C5" s="4" t="s">
        <v>2</v>
      </c>
      <c r="D5" s="51" t="s">
        <v>2</v>
      </c>
      <c r="E5" s="5" t="s">
        <v>26</v>
      </c>
      <c r="F5" s="5" t="s">
        <v>0</v>
      </c>
      <c r="G5" s="5" t="s">
        <v>1</v>
      </c>
      <c r="H5" s="28" t="s">
        <v>205</v>
      </c>
      <c r="I5" s="62" t="s">
        <v>3</v>
      </c>
      <c r="J5" s="62" t="s">
        <v>3</v>
      </c>
      <c r="K5" s="6" t="s">
        <v>4</v>
      </c>
    </row>
    <row r="6" spans="3:11" x14ac:dyDescent="0.2">
      <c r="C6" s="61">
        <v>1</v>
      </c>
      <c r="D6" s="61" t="str">
        <f t="shared" ref="D6:D49" si="0">IF(J6="","", RANK($J6,$J$6:$J$49,1))</f>
        <v/>
      </c>
      <c r="E6" s="59">
        <v>503</v>
      </c>
      <c r="F6" s="59" t="str">
        <f>IF(E6="", "", VLOOKUP(E6, 'Team List'!$D:$E, 2, FALSE))</f>
        <v>Latifat Oginni</v>
      </c>
      <c r="G6" s="59" t="str">
        <f>IF(E6="", "", VLOOKUP(E6, 'Team List'!$D:$F, 3, FALSE))</f>
        <v>INDIVIDUAL</v>
      </c>
      <c r="H6" s="83" t="s">
        <v>319</v>
      </c>
      <c r="I6" s="84" t="str">
        <f t="shared" ref="I6:I49" si="1">IF(G6="FLORIDA CLUB SWIMMING", "", IF(H6="", "", H6))</f>
        <v>29'6"</v>
      </c>
      <c r="J6" s="84" t="str">
        <f t="shared" ref="J6:J49" si="2">IF($G6="FLORIDA CLUB SWIMMING", "", IF($G6="INDIVIDUAL", "", IF(H6="", "", H6)))</f>
        <v/>
      </c>
      <c r="K6" s="15" t="str">
        <f t="shared" ref="K6:K49" si="3">IF(D6="","",IF(D6=1,6,IF(D6=2,4,IF(D6=3,3,IF(D6=4,2,IF(D6=5,1,""))))))</f>
        <v/>
      </c>
    </row>
    <row r="7" spans="3:11" x14ac:dyDescent="0.2">
      <c r="C7" s="61">
        <v>2</v>
      </c>
      <c r="D7" s="61" t="str">
        <f t="shared" si="0"/>
        <v/>
      </c>
      <c r="E7" s="59">
        <v>501</v>
      </c>
      <c r="F7" s="59" t="str">
        <f>IF(E7="", "", VLOOKUP(E7, 'Team List'!$D:$E, 2, FALSE))</f>
        <v>Audreen Robinson</v>
      </c>
      <c r="G7" s="59" t="str">
        <f>IF(E7="", "", VLOOKUP(E7, 'Team List'!$D:$F, 3, FALSE))</f>
        <v>INDIVIDUAL</v>
      </c>
      <c r="H7" s="60" t="s">
        <v>318</v>
      </c>
      <c r="I7" s="84" t="str">
        <f t="shared" si="1"/>
        <v>29'2"</v>
      </c>
      <c r="J7" s="84" t="str">
        <f t="shared" si="2"/>
        <v/>
      </c>
      <c r="K7" s="15" t="str">
        <f t="shared" si="3"/>
        <v/>
      </c>
    </row>
    <row r="8" spans="3:11" x14ac:dyDescent="0.2">
      <c r="C8" s="61">
        <v>3</v>
      </c>
      <c r="D8" s="61" t="str">
        <f t="shared" si="0"/>
        <v/>
      </c>
      <c r="E8" s="59">
        <v>315</v>
      </c>
      <c r="F8" s="59" t="str">
        <f>IF(E8="", "", VLOOKUP(E8, 'Team List'!$D:$E, 2, FALSE))</f>
        <v>Christine Guinan</v>
      </c>
      <c r="G8" s="59" t="str">
        <f>IF(E8="", "", VLOOKUP(E8, 'Team List'!$D:$F, 3, FALSE))</f>
        <v>KAPPA ALPHA THETA</v>
      </c>
      <c r="H8" s="83"/>
      <c r="I8" s="84" t="str">
        <f t="shared" si="1"/>
        <v/>
      </c>
      <c r="J8" s="84" t="str">
        <f t="shared" si="2"/>
        <v/>
      </c>
      <c r="K8" s="15" t="str">
        <f t="shared" si="3"/>
        <v/>
      </c>
    </row>
    <row r="9" spans="3:11" x14ac:dyDescent="0.2">
      <c r="C9" s="61" t="str">
        <f t="shared" ref="C9:C49" si="4">IF(H9="","",IF(G9="FLORIDA CLUB SWIMMING","",RANK(I9,$I$6:$I$49,1)))</f>
        <v/>
      </c>
      <c r="D9" s="61" t="str">
        <f t="shared" si="0"/>
        <v/>
      </c>
      <c r="E9" s="59"/>
      <c r="F9" s="59" t="str">
        <f>IF(E9="", "", VLOOKUP(E9, 'Team List'!$D:$E, 2, FALSE))</f>
        <v/>
      </c>
      <c r="G9" s="59" t="str">
        <f>IF(E9="", "", VLOOKUP(E9, 'Team List'!$D:$F, 3, FALSE))</f>
        <v/>
      </c>
      <c r="H9" s="83"/>
      <c r="I9" s="84" t="str">
        <f t="shared" si="1"/>
        <v/>
      </c>
      <c r="J9" s="84" t="str">
        <f t="shared" si="2"/>
        <v/>
      </c>
      <c r="K9" s="15" t="str">
        <f t="shared" si="3"/>
        <v/>
      </c>
    </row>
    <row r="10" spans="3:11" x14ac:dyDescent="0.2">
      <c r="C10" s="61" t="str">
        <f t="shared" si="4"/>
        <v/>
      </c>
      <c r="D10" s="61" t="str">
        <f t="shared" si="0"/>
        <v/>
      </c>
      <c r="E10" s="59"/>
      <c r="F10" s="59" t="str">
        <f>IF(E10="", "", VLOOKUP(E10, 'Team List'!$D:$E, 2, FALSE))</f>
        <v/>
      </c>
      <c r="G10" s="59" t="str">
        <f>IF(E10="", "", VLOOKUP(E10, 'Team List'!$D:$F, 3, FALSE))</f>
        <v/>
      </c>
      <c r="H10" s="83"/>
      <c r="I10" s="84" t="str">
        <f t="shared" si="1"/>
        <v/>
      </c>
      <c r="J10" s="84" t="str">
        <f t="shared" si="2"/>
        <v/>
      </c>
      <c r="K10" s="15" t="str">
        <f t="shared" si="3"/>
        <v/>
      </c>
    </row>
    <row r="11" spans="3:11" x14ac:dyDescent="0.2">
      <c r="C11" s="61" t="str">
        <f t="shared" si="4"/>
        <v/>
      </c>
      <c r="D11" s="61" t="str">
        <f t="shared" si="0"/>
        <v/>
      </c>
      <c r="E11" s="59"/>
      <c r="F11" s="59" t="str">
        <f>IF(E11="", "", VLOOKUP(E11, 'Team List'!$D:$E, 2, FALSE))</f>
        <v/>
      </c>
      <c r="G11" s="59" t="str">
        <f>IF(E11="", "", VLOOKUP(E11, 'Team List'!$D:$F, 3, FALSE))</f>
        <v/>
      </c>
      <c r="H11" s="83"/>
      <c r="I11" s="84" t="str">
        <f t="shared" si="1"/>
        <v/>
      </c>
      <c r="J11" s="84" t="str">
        <f t="shared" si="2"/>
        <v/>
      </c>
      <c r="K11" s="15" t="str">
        <f t="shared" si="3"/>
        <v/>
      </c>
    </row>
    <row r="12" spans="3:11" x14ac:dyDescent="0.2">
      <c r="C12" s="61" t="str">
        <f t="shared" si="4"/>
        <v/>
      </c>
      <c r="D12" s="61" t="str">
        <f t="shared" si="0"/>
        <v/>
      </c>
      <c r="E12" s="59"/>
      <c r="F12" s="59" t="str">
        <f>IF(E12="", "", VLOOKUP(E12, 'Team List'!$D:$E, 2, FALSE))</f>
        <v/>
      </c>
      <c r="G12" s="59" t="str">
        <f>IF(E12="", "", VLOOKUP(E12, 'Team List'!$D:$F, 3, FALSE))</f>
        <v/>
      </c>
      <c r="H12" s="83"/>
      <c r="I12" s="84" t="str">
        <f t="shared" si="1"/>
        <v/>
      </c>
      <c r="J12" s="84" t="str">
        <f t="shared" si="2"/>
        <v/>
      </c>
      <c r="K12" s="15" t="str">
        <f t="shared" si="3"/>
        <v/>
      </c>
    </row>
    <row r="13" spans="3:11" x14ac:dyDescent="0.2">
      <c r="C13" s="61" t="str">
        <f t="shared" si="4"/>
        <v/>
      </c>
      <c r="D13" s="61" t="str">
        <f t="shared" si="0"/>
        <v/>
      </c>
      <c r="E13" s="59"/>
      <c r="F13" s="59" t="str">
        <f>IF(E13="", "", VLOOKUP(E13, 'Team List'!$D:$E, 2, FALSE))</f>
        <v/>
      </c>
      <c r="G13" s="59" t="str">
        <f>IF(E13="", "", VLOOKUP(E13, 'Team List'!$D:$F, 3, FALSE))</f>
        <v/>
      </c>
      <c r="H13" s="83"/>
      <c r="I13" s="84" t="str">
        <f t="shared" si="1"/>
        <v/>
      </c>
      <c r="J13" s="84" t="str">
        <f t="shared" si="2"/>
        <v/>
      </c>
      <c r="K13" s="15" t="str">
        <f t="shared" si="3"/>
        <v/>
      </c>
    </row>
    <row r="14" spans="3:11" x14ac:dyDescent="0.2">
      <c r="C14" s="61" t="str">
        <f t="shared" si="4"/>
        <v/>
      </c>
      <c r="D14" s="61" t="str">
        <f t="shared" si="0"/>
        <v/>
      </c>
      <c r="E14" s="59"/>
      <c r="F14" s="59" t="str">
        <f>IF(E14="", "", VLOOKUP(E14, 'Team List'!$D:$E, 2, FALSE))</f>
        <v/>
      </c>
      <c r="G14" s="59" t="str">
        <f>IF(E14="", "", VLOOKUP(E14, 'Team List'!$D:$F, 3, FALSE))</f>
        <v/>
      </c>
      <c r="H14" s="83"/>
      <c r="I14" s="84" t="str">
        <f t="shared" si="1"/>
        <v/>
      </c>
      <c r="J14" s="84" t="str">
        <f t="shared" si="2"/>
        <v/>
      </c>
      <c r="K14" s="15" t="str">
        <f t="shared" si="3"/>
        <v/>
      </c>
    </row>
    <row r="15" spans="3:11" x14ac:dyDescent="0.2">
      <c r="C15" s="61" t="str">
        <f t="shared" si="4"/>
        <v/>
      </c>
      <c r="D15" s="61" t="str">
        <f t="shared" si="0"/>
        <v/>
      </c>
      <c r="E15" s="59"/>
      <c r="F15" s="59" t="str">
        <f>IF(E15="", "", VLOOKUP(E15, 'Team List'!$D:$E, 2, FALSE))</f>
        <v/>
      </c>
      <c r="G15" s="59" t="str">
        <f>IF(E15="", "", VLOOKUP(E15, 'Team List'!$D:$F, 3, FALSE))</f>
        <v/>
      </c>
      <c r="H15" s="83"/>
      <c r="I15" s="84" t="str">
        <f t="shared" si="1"/>
        <v/>
      </c>
      <c r="J15" s="84" t="str">
        <f t="shared" si="2"/>
        <v/>
      </c>
      <c r="K15" s="15" t="str">
        <f t="shared" si="3"/>
        <v/>
      </c>
    </row>
    <row r="16" spans="3:11" x14ac:dyDescent="0.2">
      <c r="C16" s="61" t="str">
        <f t="shared" si="4"/>
        <v/>
      </c>
      <c r="D16" s="61" t="str">
        <f t="shared" si="0"/>
        <v/>
      </c>
      <c r="E16" s="59"/>
      <c r="F16" s="59" t="str">
        <f>IF(E16="", "", VLOOKUP(E16, 'Team List'!$D:$E, 2, FALSE))</f>
        <v/>
      </c>
      <c r="G16" s="59" t="str">
        <f>IF(E16="", "", VLOOKUP(E16, 'Team List'!$D:$F, 3, FALSE))</f>
        <v/>
      </c>
      <c r="H16" s="83"/>
      <c r="I16" s="84" t="str">
        <f t="shared" si="1"/>
        <v/>
      </c>
      <c r="J16" s="84" t="str">
        <f t="shared" si="2"/>
        <v/>
      </c>
      <c r="K16" s="15" t="str">
        <f t="shared" si="3"/>
        <v/>
      </c>
    </row>
    <row r="17" spans="3:11" x14ac:dyDescent="0.2">
      <c r="C17" s="61" t="str">
        <f t="shared" si="4"/>
        <v/>
      </c>
      <c r="D17" s="61" t="str">
        <f t="shared" si="0"/>
        <v/>
      </c>
      <c r="E17" s="59"/>
      <c r="F17" s="59" t="str">
        <f>IF(E17="", "", VLOOKUP(E17, 'Team List'!$D:$E, 2, FALSE))</f>
        <v/>
      </c>
      <c r="G17" s="59" t="str">
        <f>IF(E17="", "", VLOOKUP(E17, 'Team List'!$D:$F, 3, FALSE))</f>
        <v/>
      </c>
      <c r="H17" s="83"/>
      <c r="I17" s="84" t="str">
        <f t="shared" si="1"/>
        <v/>
      </c>
      <c r="J17" s="84" t="str">
        <f t="shared" si="2"/>
        <v/>
      </c>
      <c r="K17" s="15" t="str">
        <f t="shared" si="3"/>
        <v/>
      </c>
    </row>
    <row r="18" spans="3:11" x14ac:dyDescent="0.2">
      <c r="C18" s="61" t="str">
        <f t="shared" si="4"/>
        <v/>
      </c>
      <c r="D18" s="61" t="str">
        <f t="shared" si="0"/>
        <v/>
      </c>
      <c r="E18" s="59"/>
      <c r="F18" s="59" t="str">
        <f>IF(E18="", "", VLOOKUP(E18, 'Team List'!$D:$E, 2, FALSE))</f>
        <v/>
      </c>
      <c r="G18" s="59" t="str">
        <f>IF(E18="", "", VLOOKUP(E18, 'Team List'!$D:$F, 3, FALSE))</f>
        <v/>
      </c>
      <c r="H18" s="83"/>
      <c r="I18" s="84" t="str">
        <f t="shared" si="1"/>
        <v/>
      </c>
      <c r="J18" s="84" t="str">
        <f t="shared" si="2"/>
        <v/>
      </c>
      <c r="K18" s="15" t="str">
        <f t="shared" si="3"/>
        <v/>
      </c>
    </row>
    <row r="19" spans="3:11" x14ac:dyDescent="0.2">
      <c r="C19" s="61" t="str">
        <f t="shared" si="4"/>
        <v/>
      </c>
      <c r="D19" s="61" t="str">
        <f t="shared" si="0"/>
        <v/>
      </c>
      <c r="E19" s="59"/>
      <c r="F19" s="59" t="str">
        <f>IF(E19="", "", VLOOKUP(E19, 'Team List'!$D:$E, 2, FALSE))</f>
        <v/>
      </c>
      <c r="G19" s="59" t="str">
        <f>IF(E19="", "", VLOOKUP(E19, 'Team List'!$D:$F, 3, FALSE))</f>
        <v/>
      </c>
      <c r="H19" s="83"/>
      <c r="I19" s="84" t="str">
        <f t="shared" si="1"/>
        <v/>
      </c>
      <c r="J19" s="84" t="str">
        <f t="shared" si="2"/>
        <v/>
      </c>
      <c r="K19" s="15" t="str">
        <f t="shared" si="3"/>
        <v/>
      </c>
    </row>
    <row r="20" spans="3:11" x14ac:dyDescent="0.2">
      <c r="C20" s="61" t="str">
        <f t="shared" si="4"/>
        <v/>
      </c>
      <c r="D20" s="61" t="str">
        <f t="shared" si="0"/>
        <v/>
      </c>
      <c r="E20" s="59"/>
      <c r="F20" s="59" t="str">
        <f>IF(E20="", "", VLOOKUP(E20, 'Team List'!$D:$E, 2, FALSE))</f>
        <v/>
      </c>
      <c r="G20" s="59" t="str">
        <f>IF(E20="", "", VLOOKUP(E20, 'Team List'!$D:$F, 3, FALSE))</f>
        <v/>
      </c>
      <c r="H20" s="83"/>
      <c r="I20" s="84" t="str">
        <f t="shared" si="1"/>
        <v/>
      </c>
      <c r="J20" s="84" t="str">
        <f t="shared" si="2"/>
        <v/>
      </c>
      <c r="K20" s="15" t="str">
        <f t="shared" si="3"/>
        <v/>
      </c>
    </row>
    <row r="21" spans="3:11" x14ac:dyDescent="0.2">
      <c r="C21" s="61" t="str">
        <f t="shared" si="4"/>
        <v/>
      </c>
      <c r="D21" s="61" t="str">
        <f t="shared" si="0"/>
        <v/>
      </c>
      <c r="E21" s="59"/>
      <c r="F21" s="59" t="str">
        <f>IF(E21="", "", VLOOKUP(E21, 'Team List'!$D:$E, 2, FALSE))</f>
        <v/>
      </c>
      <c r="G21" s="59" t="str">
        <f>IF(E21="", "", VLOOKUP(E21, 'Team List'!$D:$F, 3, FALSE))</f>
        <v/>
      </c>
      <c r="H21" s="83"/>
      <c r="I21" s="84" t="str">
        <f t="shared" si="1"/>
        <v/>
      </c>
      <c r="J21" s="84" t="str">
        <f t="shared" si="2"/>
        <v/>
      </c>
      <c r="K21" s="15" t="str">
        <f t="shared" si="3"/>
        <v/>
      </c>
    </row>
    <row r="22" spans="3:11" x14ac:dyDescent="0.2">
      <c r="C22" s="61" t="str">
        <f t="shared" si="4"/>
        <v/>
      </c>
      <c r="D22" s="61" t="str">
        <f t="shared" si="0"/>
        <v/>
      </c>
      <c r="E22" s="59"/>
      <c r="F22" s="59" t="str">
        <f>IF(E22="", "", VLOOKUP(E22, 'Team List'!$D:$E, 2, FALSE))</f>
        <v/>
      </c>
      <c r="G22" s="59" t="str">
        <f>IF(E22="", "", VLOOKUP(E22, 'Team List'!$D:$F, 3, FALSE))</f>
        <v/>
      </c>
      <c r="H22" s="83"/>
      <c r="I22" s="84" t="str">
        <f t="shared" si="1"/>
        <v/>
      </c>
      <c r="J22" s="84" t="str">
        <f t="shared" si="2"/>
        <v/>
      </c>
      <c r="K22" s="15" t="str">
        <f t="shared" si="3"/>
        <v/>
      </c>
    </row>
    <row r="23" spans="3:11" x14ac:dyDescent="0.2">
      <c r="C23" s="61" t="str">
        <f t="shared" si="4"/>
        <v/>
      </c>
      <c r="D23" s="61" t="str">
        <f t="shared" si="0"/>
        <v/>
      </c>
      <c r="E23" s="59"/>
      <c r="F23" s="59" t="str">
        <f>IF(E23="", "", VLOOKUP(E23, 'Team List'!$D:$E, 2, FALSE))</f>
        <v/>
      </c>
      <c r="G23" s="59" t="str">
        <f>IF(E23="", "", VLOOKUP(E23, 'Team List'!$D:$F, 3, FALSE))</f>
        <v/>
      </c>
      <c r="H23" s="83"/>
      <c r="I23" s="84" t="str">
        <f t="shared" si="1"/>
        <v/>
      </c>
      <c r="J23" s="84" t="str">
        <f t="shared" si="2"/>
        <v/>
      </c>
      <c r="K23" s="15" t="str">
        <f t="shared" si="3"/>
        <v/>
      </c>
    </row>
    <row r="24" spans="3:11" x14ac:dyDescent="0.2">
      <c r="C24" s="61" t="str">
        <f t="shared" si="4"/>
        <v/>
      </c>
      <c r="D24" s="61" t="str">
        <f t="shared" si="0"/>
        <v/>
      </c>
      <c r="E24" s="59"/>
      <c r="F24" s="59" t="str">
        <f>IF(E24="", "", VLOOKUP(E24, 'Team List'!$D:$E, 2, FALSE))</f>
        <v/>
      </c>
      <c r="G24" s="59" t="str">
        <f>IF(E24="", "", VLOOKUP(E24, 'Team List'!$D:$F, 3, FALSE))</f>
        <v/>
      </c>
      <c r="H24" s="83"/>
      <c r="I24" s="84" t="str">
        <f t="shared" si="1"/>
        <v/>
      </c>
      <c r="J24" s="84" t="str">
        <f t="shared" si="2"/>
        <v/>
      </c>
      <c r="K24" s="15" t="str">
        <f t="shared" si="3"/>
        <v/>
      </c>
    </row>
    <row r="25" spans="3:11" x14ac:dyDescent="0.2">
      <c r="C25" s="61" t="str">
        <f t="shared" si="4"/>
        <v/>
      </c>
      <c r="D25" s="61" t="str">
        <f t="shared" si="0"/>
        <v/>
      </c>
      <c r="E25" s="59"/>
      <c r="F25" s="59" t="str">
        <f>IF(E25="", "", VLOOKUP(E25, 'Team List'!$D:$E, 2, FALSE))</f>
        <v/>
      </c>
      <c r="G25" s="59" t="str">
        <f>IF(E25="", "", VLOOKUP(E25, 'Team List'!$D:$F, 3, FALSE))</f>
        <v/>
      </c>
      <c r="H25" s="83"/>
      <c r="I25" s="84" t="str">
        <f t="shared" si="1"/>
        <v/>
      </c>
      <c r="J25" s="84" t="str">
        <f t="shared" si="2"/>
        <v/>
      </c>
      <c r="K25" s="15" t="str">
        <f t="shared" si="3"/>
        <v/>
      </c>
    </row>
    <row r="26" spans="3:11" x14ac:dyDescent="0.2">
      <c r="C26" s="61" t="str">
        <f t="shared" si="4"/>
        <v/>
      </c>
      <c r="D26" s="61" t="str">
        <f t="shared" si="0"/>
        <v/>
      </c>
      <c r="E26" s="59"/>
      <c r="F26" s="59" t="str">
        <f>IF(E26="", "", VLOOKUP(E26, 'Team List'!$D:$E, 2, FALSE))</f>
        <v/>
      </c>
      <c r="G26" s="59" t="str">
        <f>IF(E26="", "", VLOOKUP(E26, 'Team List'!$D:$F, 3, FALSE))</f>
        <v/>
      </c>
      <c r="H26" s="83"/>
      <c r="I26" s="84" t="str">
        <f t="shared" si="1"/>
        <v/>
      </c>
      <c r="J26" s="84" t="str">
        <f t="shared" si="2"/>
        <v/>
      </c>
      <c r="K26" s="15" t="str">
        <f t="shared" si="3"/>
        <v/>
      </c>
    </row>
    <row r="27" spans="3:11" x14ac:dyDescent="0.2">
      <c r="C27" s="61" t="str">
        <f t="shared" si="4"/>
        <v/>
      </c>
      <c r="D27" s="61" t="str">
        <f t="shared" si="0"/>
        <v/>
      </c>
      <c r="E27" s="59"/>
      <c r="F27" s="59" t="str">
        <f>IF(E27="", "", VLOOKUP(E27, 'Team List'!$D:$E, 2, FALSE))</f>
        <v/>
      </c>
      <c r="G27" s="59" t="str">
        <f>IF(E27="", "", VLOOKUP(E27, 'Team List'!$D:$F, 3, FALSE))</f>
        <v/>
      </c>
      <c r="H27" s="83"/>
      <c r="I27" s="84" t="str">
        <f t="shared" si="1"/>
        <v/>
      </c>
      <c r="J27" s="84" t="str">
        <f t="shared" si="2"/>
        <v/>
      </c>
      <c r="K27" s="15" t="str">
        <f t="shared" si="3"/>
        <v/>
      </c>
    </row>
    <row r="28" spans="3:11" x14ac:dyDescent="0.2">
      <c r="C28" s="61" t="str">
        <f t="shared" si="4"/>
        <v/>
      </c>
      <c r="D28" s="61" t="str">
        <f t="shared" si="0"/>
        <v/>
      </c>
      <c r="E28" s="59"/>
      <c r="F28" s="59" t="str">
        <f>IF(E28="", "", VLOOKUP(E28, 'Team List'!$D:$E, 2, FALSE))</f>
        <v/>
      </c>
      <c r="G28" s="59" t="str">
        <f>IF(E28="", "", VLOOKUP(E28, 'Team List'!$D:$F, 3, FALSE))</f>
        <v/>
      </c>
      <c r="H28" s="83"/>
      <c r="I28" s="84" t="str">
        <f t="shared" si="1"/>
        <v/>
      </c>
      <c r="J28" s="84" t="str">
        <f t="shared" si="2"/>
        <v/>
      </c>
      <c r="K28" s="15" t="str">
        <f t="shared" si="3"/>
        <v/>
      </c>
    </row>
    <row r="29" spans="3:11" x14ac:dyDescent="0.2">
      <c r="C29" s="61" t="str">
        <f t="shared" si="4"/>
        <v/>
      </c>
      <c r="D29" s="61" t="str">
        <f t="shared" si="0"/>
        <v/>
      </c>
      <c r="E29" s="59"/>
      <c r="F29" s="59" t="str">
        <f>IF(E29="", "", VLOOKUP(E29, 'Team List'!$D:$E, 2, FALSE))</f>
        <v/>
      </c>
      <c r="G29" s="59" t="str">
        <f>IF(E29="", "", VLOOKUP(E29, 'Team List'!$D:$F, 3, FALSE))</f>
        <v/>
      </c>
      <c r="H29" s="83"/>
      <c r="I29" s="84" t="str">
        <f t="shared" si="1"/>
        <v/>
      </c>
      <c r="J29" s="84" t="str">
        <f t="shared" si="2"/>
        <v/>
      </c>
      <c r="K29" s="15" t="str">
        <f t="shared" si="3"/>
        <v/>
      </c>
    </row>
    <row r="30" spans="3:11" x14ac:dyDescent="0.2">
      <c r="C30" s="61" t="str">
        <f t="shared" si="4"/>
        <v/>
      </c>
      <c r="D30" s="61" t="str">
        <f t="shared" si="0"/>
        <v/>
      </c>
      <c r="E30" s="59"/>
      <c r="F30" s="59" t="str">
        <f>IF(E30="", "", VLOOKUP(E30, 'Team List'!$D:$E, 2, FALSE))</f>
        <v/>
      </c>
      <c r="G30" s="59" t="str">
        <f>IF(E30="", "", VLOOKUP(E30, 'Team List'!$D:$F, 3, FALSE))</f>
        <v/>
      </c>
      <c r="H30" s="83"/>
      <c r="I30" s="84" t="str">
        <f t="shared" si="1"/>
        <v/>
      </c>
      <c r="J30" s="84" t="str">
        <f t="shared" si="2"/>
        <v/>
      </c>
      <c r="K30" s="15" t="str">
        <f t="shared" si="3"/>
        <v/>
      </c>
    </row>
    <row r="31" spans="3:11" x14ac:dyDescent="0.2">
      <c r="C31" s="61" t="str">
        <f t="shared" si="4"/>
        <v/>
      </c>
      <c r="D31" s="61" t="str">
        <f t="shared" si="0"/>
        <v/>
      </c>
      <c r="E31" s="59"/>
      <c r="F31" s="59" t="str">
        <f>IF(E31="", "", VLOOKUP(E31, 'Team List'!$D:$E, 2, FALSE))</f>
        <v/>
      </c>
      <c r="G31" s="59" t="str">
        <f>IF(E31="", "", VLOOKUP(E31, 'Team List'!$D:$F, 3, FALSE))</f>
        <v/>
      </c>
      <c r="H31" s="83"/>
      <c r="I31" s="84" t="str">
        <f t="shared" si="1"/>
        <v/>
      </c>
      <c r="J31" s="84" t="str">
        <f t="shared" si="2"/>
        <v/>
      </c>
      <c r="K31" s="15" t="str">
        <f t="shared" si="3"/>
        <v/>
      </c>
    </row>
    <row r="32" spans="3:11" x14ac:dyDescent="0.2">
      <c r="C32" s="61" t="str">
        <f t="shared" si="4"/>
        <v/>
      </c>
      <c r="D32" s="61" t="str">
        <f t="shared" si="0"/>
        <v/>
      </c>
      <c r="E32" s="59"/>
      <c r="F32" s="59" t="str">
        <f>IF(E32="", "", VLOOKUP(E32, 'Team List'!$D:$E, 2, FALSE))</f>
        <v/>
      </c>
      <c r="G32" s="59" t="str">
        <f>IF(E32="", "", VLOOKUP(E32, 'Team List'!$D:$F, 3, FALSE))</f>
        <v/>
      </c>
      <c r="H32" s="83"/>
      <c r="I32" s="84" t="str">
        <f t="shared" si="1"/>
        <v/>
      </c>
      <c r="J32" s="84" t="str">
        <f t="shared" si="2"/>
        <v/>
      </c>
      <c r="K32" s="15" t="str">
        <f t="shared" si="3"/>
        <v/>
      </c>
    </row>
    <row r="33" spans="3:11" x14ac:dyDescent="0.2">
      <c r="C33" s="61" t="str">
        <f t="shared" si="4"/>
        <v/>
      </c>
      <c r="D33" s="61" t="str">
        <f t="shared" si="0"/>
        <v/>
      </c>
      <c r="E33" s="59"/>
      <c r="F33" s="59" t="str">
        <f>IF(E33="", "", VLOOKUP(E33, 'Team List'!$D:$E, 2, FALSE))</f>
        <v/>
      </c>
      <c r="G33" s="59" t="str">
        <f>IF(E33="", "", VLOOKUP(E33, 'Team List'!$D:$F, 3, FALSE))</f>
        <v/>
      </c>
      <c r="H33" s="83"/>
      <c r="I33" s="84" t="str">
        <f t="shared" si="1"/>
        <v/>
      </c>
      <c r="J33" s="84" t="str">
        <f t="shared" si="2"/>
        <v/>
      </c>
      <c r="K33" s="15" t="str">
        <f t="shared" si="3"/>
        <v/>
      </c>
    </row>
    <row r="34" spans="3:11" x14ac:dyDescent="0.2">
      <c r="C34" s="61" t="str">
        <f t="shared" si="4"/>
        <v/>
      </c>
      <c r="D34" s="61" t="str">
        <f t="shared" si="0"/>
        <v/>
      </c>
      <c r="E34" s="59"/>
      <c r="F34" s="59" t="str">
        <f>IF(E34="", "", VLOOKUP(E34, 'Team List'!$D:$E, 2, FALSE))</f>
        <v/>
      </c>
      <c r="G34" s="59" t="str">
        <f>IF(E34="", "", VLOOKUP(E34, 'Team List'!$D:$F, 3, FALSE))</f>
        <v/>
      </c>
      <c r="H34" s="83"/>
      <c r="I34" s="84" t="str">
        <f t="shared" si="1"/>
        <v/>
      </c>
      <c r="J34" s="84" t="str">
        <f t="shared" si="2"/>
        <v/>
      </c>
      <c r="K34" s="15" t="str">
        <f t="shared" si="3"/>
        <v/>
      </c>
    </row>
    <row r="35" spans="3:11" x14ac:dyDescent="0.2">
      <c r="C35" s="61" t="str">
        <f t="shared" si="4"/>
        <v/>
      </c>
      <c r="D35" s="61" t="str">
        <f t="shared" si="0"/>
        <v/>
      </c>
      <c r="E35" s="59"/>
      <c r="F35" s="59" t="str">
        <f>IF(E35="", "", VLOOKUP(E35, 'Team List'!$D:$E, 2, FALSE))</f>
        <v/>
      </c>
      <c r="G35" s="59" t="str">
        <f>IF(E35="", "", VLOOKUP(E35, 'Team List'!$D:$F, 3, FALSE))</f>
        <v/>
      </c>
      <c r="H35" s="83"/>
      <c r="I35" s="84" t="str">
        <f t="shared" si="1"/>
        <v/>
      </c>
      <c r="J35" s="84" t="str">
        <f t="shared" si="2"/>
        <v/>
      </c>
      <c r="K35" s="15" t="str">
        <f t="shared" si="3"/>
        <v/>
      </c>
    </row>
    <row r="36" spans="3:11" x14ac:dyDescent="0.2">
      <c r="C36" s="61" t="str">
        <f t="shared" si="4"/>
        <v/>
      </c>
      <c r="D36" s="61" t="str">
        <f t="shared" si="0"/>
        <v/>
      </c>
      <c r="E36" s="59"/>
      <c r="F36" s="59" t="str">
        <f>IF(E36="", "", VLOOKUP(E36, 'Team List'!$D:$E, 2, FALSE))</f>
        <v/>
      </c>
      <c r="G36" s="59" t="str">
        <f>IF(E36="", "", VLOOKUP(E36, 'Team List'!$D:$F, 3, FALSE))</f>
        <v/>
      </c>
      <c r="H36" s="83"/>
      <c r="I36" s="84" t="str">
        <f t="shared" si="1"/>
        <v/>
      </c>
      <c r="J36" s="84" t="str">
        <f t="shared" si="2"/>
        <v/>
      </c>
      <c r="K36" s="15" t="str">
        <f t="shared" si="3"/>
        <v/>
      </c>
    </row>
    <row r="37" spans="3:11" x14ac:dyDescent="0.2">
      <c r="C37" s="61" t="str">
        <f t="shared" si="4"/>
        <v/>
      </c>
      <c r="D37" s="61" t="str">
        <f t="shared" si="0"/>
        <v/>
      </c>
      <c r="E37" s="59"/>
      <c r="F37" s="59" t="str">
        <f>IF(E37="", "", VLOOKUP(E37, 'Team List'!$D:$E, 2, FALSE))</f>
        <v/>
      </c>
      <c r="G37" s="59" t="str">
        <f>IF(E37="", "", VLOOKUP(E37, 'Team List'!$D:$F, 3, FALSE))</f>
        <v/>
      </c>
      <c r="H37" s="83"/>
      <c r="I37" s="84" t="str">
        <f t="shared" si="1"/>
        <v/>
      </c>
      <c r="J37" s="84" t="str">
        <f t="shared" si="2"/>
        <v/>
      </c>
      <c r="K37" s="15" t="str">
        <f t="shared" si="3"/>
        <v/>
      </c>
    </row>
    <row r="38" spans="3:11" x14ac:dyDescent="0.2">
      <c r="C38" s="61" t="str">
        <f t="shared" si="4"/>
        <v/>
      </c>
      <c r="D38" s="61" t="str">
        <f t="shared" si="0"/>
        <v/>
      </c>
      <c r="E38" s="59"/>
      <c r="F38" s="59" t="str">
        <f>IF(E38="", "", VLOOKUP(E38, 'Team List'!$D:$E, 2, FALSE))</f>
        <v/>
      </c>
      <c r="G38" s="59" t="str">
        <f>IF(E38="", "", VLOOKUP(E38, 'Team List'!$D:$F, 3, FALSE))</f>
        <v/>
      </c>
      <c r="H38" s="83"/>
      <c r="I38" s="84" t="str">
        <f t="shared" si="1"/>
        <v/>
      </c>
      <c r="J38" s="84" t="str">
        <f t="shared" si="2"/>
        <v/>
      </c>
      <c r="K38" s="15" t="str">
        <f t="shared" si="3"/>
        <v/>
      </c>
    </row>
    <row r="39" spans="3:11" x14ac:dyDescent="0.2">
      <c r="C39" s="61" t="str">
        <f t="shared" si="4"/>
        <v/>
      </c>
      <c r="D39" s="61" t="str">
        <f t="shared" si="0"/>
        <v/>
      </c>
      <c r="E39" s="59"/>
      <c r="F39" s="59" t="str">
        <f>IF(E39="", "", VLOOKUP(E39, 'Team List'!$D:$E, 2, FALSE))</f>
        <v/>
      </c>
      <c r="G39" s="59" t="str">
        <f>IF(E39="", "", VLOOKUP(E39, 'Team List'!$D:$F, 3, FALSE))</f>
        <v/>
      </c>
      <c r="H39" s="83"/>
      <c r="I39" s="84" t="str">
        <f t="shared" si="1"/>
        <v/>
      </c>
      <c r="J39" s="84" t="str">
        <f t="shared" si="2"/>
        <v/>
      </c>
      <c r="K39" s="15" t="str">
        <f t="shared" si="3"/>
        <v/>
      </c>
    </row>
    <row r="40" spans="3:11" x14ac:dyDescent="0.2">
      <c r="C40" s="61" t="str">
        <f t="shared" si="4"/>
        <v/>
      </c>
      <c r="D40" s="61" t="str">
        <f t="shared" si="0"/>
        <v/>
      </c>
      <c r="E40" s="59"/>
      <c r="F40" s="59" t="str">
        <f>IF(E40="", "", VLOOKUP(E40, 'Team List'!$D:$E, 2, FALSE))</f>
        <v/>
      </c>
      <c r="G40" s="59" t="str">
        <f>IF(E40="", "", VLOOKUP(E40, 'Team List'!$D:$F, 3, FALSE))</f>
        <v/>
      </c>
      <c r="H40" s="83"/>
      <c r="I40" s="84" t="str">
        <f t="shared" si="1"/>
        <v/>
      </c>
      <c r="J40" s="84" t="str">
        <f t="shared" si="2"/>
        <v/>
      </c>
      <c r="K40" s="15" t="str">
        <f t="shared" si="3"/>
        <v/>
      </c>
    </row>
    <row r="41" spans="3:11" x14ac:dyDescent="0.2">
      <c r="C41" s="61" t="str">
        <f t="shared" si="4"/>
        <v/>
      </c>
      <c r="D41" s="61" t="str">
        <f t="shared" si="0"/>
        <v/>
      </c>
      <c r="E41" s="59"/>
      <c r="F41" s="59" t="str">
        <f>IF(E41="", "", VLOOKUP(E41, 'Team List'!$D:$E, 2, FALSE))</f>
        <v/>
      </c>
      <c r="G41" s="59" t="str">
        <f>IF(E41="", "", VLOOKUP(E41, 'Team List'!$D:$F, 3, FALSE))</f>
        <v/>
      </c>
      <c r="H41" s="83"/>
      <c r="I41" s="84" t="str">
        <f t="shared" si="1"/>
        <v/>
      </c>
      <c r="J41" s="84" t="str">
        <f t="shared" si="2"/>
        <v/>
      </c>
      <c r="K41" s="15" t="str">
        <f t="shared" si="3"/>
        <v/>
      </c>
    </row>
    <row r="42" spans="3:11" x14ac:dyDescent="0.2">
      <c r="C42" s="61" t="str">
        <f t="shared" si="4"/>
        <v/>
      </c>
      <c r="D42" s="61" t="str">
        <f t="shared" si="0"/>
        <v/>
      </c>
      <c r="E42" s="59"/>
      <c r="F42" s="59" t="str">
        <f>IF(E42="", "", VLOOKUP(E42, 'Team List'!$D:$E, 2, FALSE))</f>
        <v/>
      </c>
      <c r="G42" s="59" t="str">
        <f>IF(E42="", "", VLOOKUP(E42, 'Team List'!$D:$F, 3, FALSE))</f>
        <v/>
      </c>
      <c r="H42" s="83"/>
      <c r="I42" s="84" t="str">
        <f t="shared" si="1"/>
        <v/>
      </c>
      <c r="J42" s="84" t="str">
        <f t="shared" si="2"/>
        <v/>
      </c>
      <c r="K42" s="15" t="str">
        <f t="shared" si="3"/>
        <v/>
      </c>
    </row>
    <row r="43" spans="3:11" x14ac:dyDescent="0.2">
      <c r="C43" s="61" t="str">
        <f t="shared" si="4"/>
        <v/>
      </c>
      <c r="D43" s="61" t="str">
        <f t="shared" si="0"/>
        <v/>
      </c>
      <c r="E43" s="59"/>
      <c r="F43" s="59" t="str">
        <f>IF(E43="", "", VLOOKUP(E43, 'Team List'!$D:$E, 2, FALSE))</f>
        <v/>
      </c>
      <c r="G43" s="59" t="str">
        <f>IF(E43="", "", VLOOKUP(E43, 'Team List'!$D:$F, 3, FALSE))</f>
        <v/>
      </c>
      <c r="H43" s="83"/>
      <c r="I43" s="84" t="str">
        <f t="shared" si="1"/>
        <v/>
      </c>
      <c r="J43" s="84" t="str">
        <f t="shared" si="2"/>
        <v/>
      </c>
      <c r="K43" s="15" t="str">
        <f t="shared" si="3"/>
        <v/>
      </c>
    </row>
    <row r="44" spans="3:11" x14ac:dyDescent="0.2">
      <c r="C44" s="61" t="str">
        <f t="shared" si="4"/>
        <v/>
      </c>
      <c r="D44" s="61" t="str">
        <f t="shared" si="0"/>
        <v/>
      </c>
      <c r="E44" s="59"/>
      <c r="F44" s="59" t="str">
        <f>IF(E44="", "", VLOOKUP(E44, 'Team List'!$D:$E, 2, FALSE))</f>
        <v/>
      </c>
      <c r="G44" s="59" t="str">
        <f>IF(E44="", "", VLOOKUP(E44, 'Team List'!$D:$F, 3, FALSE))</f>
        <v/>
      </c>
      <c r="H44" s="83"/>
      <c r="I44" s="84" t="str">
        <f t="shared" si="1"/>
        <v/>
      </c>
      <c r="J44" s="84" t="str">
        <f t="shared" si="2"/>
        <v/>
      </c>
      <c r="K44" s="15" t="str">
        <f t="shared" si="3"/>
        <v/>
      </c>
    </row>
    <row r="45" spans="3:11" x14ac:dyDescent="0.2">
      <c r="C45" s="61" t="str">
        <f t="shared" si="4"/>
        <v/>
      </c>
      <c r="D45" s="61" t="str">
        <f t="shared" si="0"/>
        <v/>
      </c>
      <c r="E45" s="59"/>
      <c r="F45" s="59" t="str">
        <f>IF(E45="", "", VLOOKUP(E45, 'Team List'!$D:$E, 2, FALSE))</f>
        <v/>
      </c>
      <c r="G45" s="59" t="str">
        <f>IF(E45="", "", VLOOKUP(E45, 'Team List'!$D:$F, 3, FALSE))</f>
        <v/>
      </c>
      <c r="H45" s="83"/>
      <c r="I45" s="84" t="str">
        <f t="shared" si="1"/>
        <v/>
      </c>
      <c r="J45" s="84" t="str">
        <f t="shared" si="2"/>
        <v/>
      </c>
      <c r="K45" s="15" t="str">
        <f t="shared" si="3"/>
        <v/>
      </c>
    </row>
    <row r="46" spans="3:11" x14ac:dyDescent="0.2">
      <c r="C46" s="61" t="str">
        <f t="shared" si="4"/>
        <v/>
      </c>
      <c r="D46" s="61" t="str">
        <f t="shared" si="0"/>
        <v/>
      </c>
      <c r="E46" s="59"/>
      <c r="F46" s="59" t="str">
        <f>IF(E46="", "", VLOOKUP(E46, 'Team List'!$D:$E, 2, FALSE))</f>
        <v/>
      </c>
      <c r="G46" s="59" t="str">
        <f>IF(E46="", "", VLOOKUP(E46, 'Team List'!$D:$F, 3, FALSE))</f>
        <v/>
      </c>
      <c r="H46" s="83"/>
      <c r="I46" s="84" t="str">
        <f t="shared" si="1"/>
        <v/>
      </c>
      <c r="J46" s="84" t="str">
        <f t="shared" si="2"/>
        <v/>
      </c>
      <c r="K46" s="15" t="str">
        <f t="shared" si="3"/>
        <v/>
      </c>
    </row>
    <row r="47" spans="3:11" x14ac:dyDescent="0.2">
      <c r="C47" s="61" t="str">
        <f t="shared" si="4"/>
        <v/>
      </c>
      <c r="D47" s="61" t="str">
        <f t="shared" si="0"/>
        <v/>
      </c>
      <c r="E47" s="59"/>
      <c r="F47" s="59" t="str">
        <f>IF(E47="", "", VLOOKUP(E47, 'Team List'!$D:$E, 2, FALSE))</f>
        <v/>
      </c>
      <c r="G47" s="59" t="str">
        <f>IF(E47="", "", VLOOKUP(E47, 'Team List'!$D:$F, 3, FALSE))</f>
        <v/>
      </c>
      <c r="H47" s="83"/>
      <c r="I47" s="84" t="str">
        <f t="shared" si="1"/>
        <v/>
      </c>
      <c r="J47" s="84" t="str">
        <f t="shared" si="2"/>
        <v/>
      </c>
      <c r="K47" s="15" t="str">
        <f t="shared" si="3"/>
        <v/>
      </c>
    </row>
    <row r="48" spans="3:11" x14ac:dyDescent="0.2">
      <c r="C48" s="61" t="str">
        <f t="shared" si="4"/>
        <v/>
      </c>
      <c r="D48" s="61" t="str">
        <f t="shared" si="0"/>
        <v/>
      </c>
      <c r="E48" s="59"/>
      <c r="F48" s="59" t="str">
        <f>IF(E48="", "", VLOOKUP(E48, 'Team List'!$D:$E, 2, FALSE))</f>
        <v/>
      </c>
      <c r="G48" s="59" t="str">
        <f>IF(E48="", "", VLOOKUP(E48, 'Team List'!$D:$F, 3, FALSE))</f>
        <v/>
      </c>
      <c r="H48" s="83"/>
      <c r="I48" s="84" t="str">
        <f t="shared" si="1"/>
        <v/>
      </c>
      <c r="J48" s="84" t="str">
        <f t="shared" si="2"/>
        <v/>
      </c>
      <c r="K48" s="15" t="str">
        <f t="shared" si="3"/>
        <v/>
      </c>
    </row>
    <row r="49" spans="3:12" x14ac:dyDescent="0.2">
      <c r="C49" s="61" t="str">
        <f t="shared" si="4"/>
        <v/>
      </c>
      <c r="D49" s="61" t="str">
        <f t="shared" si="0"/>
        <v/>
      </c>
      <c r="E49" s="59"/>
      <c r="F49" s="59" t="str">
        <f>IF(E49="", "", VLOOKUP(E49, 'Team List'!$D:$E, 2, FALSE))</f>
        <v/>
      </c>
      <c r="G49" s="59" t="str">
        <f>IF(E49="", "", VLOOKUP(E49, 'Team List'!$D:$F, 3, FALSE))</f>
        <v/>
      </c>
      <c r="H49" s="83"/>
      <c r="I49" s="84" t="str">
        <f t="shared" si="1"/>
        <v/>
      </c>
      <c r="J49" s="84" t="str">
        <f t="shared" si="2"/>
        <v/>
      </c>
      <c r="K49" s="15" t="str">
        <f t="shared" si="3"/>
        <v/>
      </c>
    </row>
    <row r="50" spans="3:12" ht="14.25" x14ac:dyDescent="0.2">
      <c r="C50" s="3"/>
      <c r="D50" s="3"/>
      <c r="E50" s="3"/>
      <c r="F50" s="3"/>
      <c r="G50" s="3"/>
      <c r="H50" s="30"/>
      <c r="I50" s="30"/>
      <c r="J50" s="30"/>
      <c r="K50" s="16"/>
      <c r="L50" s="3"/>
    </row>
    <row r="51" spans="3:12" ht="14.25" x14ac:dyDescent="0.2">
      <c r="C51" s="119" t="s">
        <v>5</v>
      </c>
      <c r="D51" s="119"/>
      <c r="E51" s="119"/>
      <c r="F51" s="119"/>
      <c r="G51" s="119"/>
      <c r="H51" s="119"/>
      <c r="I51" s="119"/>
      <c r="J51" s="119"/>
      <c r="K51" s="119"/>
      <c r="L51" s="3"/>
    </row>
    <row r="52" spans="3:12" ht="14.25" x14ac:dyDescent="0.2">
      <c r="C52" s="3"/>
      <c r="D52" s="3"/>
      <c r="E52" s="3"/>
      <c r="F52" s="3"/>
      <c r="G52" s="3"/>
      <c r="H52" s="31"/>
      <c r="I52" s="31"/>
      <c r="J52" s="31"/>
      <c r="K52" s="16"/>
      <c r="L52" s="3"/>
    </row>
    <row r="53" spans="3:12" ht="14.25" x14ac:dyDescent="0.2">
      <c r="C53" s="3"/>
      <c r="D53" s="3"/>
      <c r="E53" s="3"/>
      <c r="F53" s="3"/>
      <c r="G53" s="3"/>
      <c r="H53" s="32"/>
      <c r="I53" s="32"/>
      <c r="J53" s="32"/>
      <c r="K53" s="16"/>
      <c r="L53" s="3"/>
    </row>
    <row r="54" spans="3:12" ht="14.25" x14ac:dyDescent="0.2">
      <c r="C54" s="2"/>
      <c r="D54" s="2"/>
      <c r="E54" s="2"/>
      <c r="F54" s="2"/>
      <c r="G54" s="2"/>
      <c r="H54" s="31"/>
      <c r="I54" s="31"/>
      <c r="J54" s="31"/>
      <c r="K54" s="16"/>
      <c r="L54" s="3"/>
    </row>
    <row r="55" spans="3:12" ht="14.25" x14ac:dyDescent="0.2">
      <c r="C55" s="2"/>
      <c r="D55" s="2"/>
      <c r="E55" s="2"/>
      <c r="F55" s="2"/>
      <c r="G55" s="2"/>
      <c r="H55" s="32"/>
      <c r="I55" s="32"/>
      <c r="J55" s="32"/>
      <c r="K55" s="16"/>
      <c r="L55" s="3"/>
    </row>
    <row r="56" spans="3:12" ht="14.25" x14ac:dyDescent="0.2">
      <c r="C56" s="3"/>
      <c r="D56" s="3"/>
      <c r="E56" s="3"/>
      <c r="F56" s="3"/>
      <c r="G56" s="3"/>
      <c r="H56" s="31"/>
      <c r="I56" s="31"/>
      <c r="J56" s="31"/>
      <c r="K56" s="16"/>
      <c r="L56" s="3"/>
    </row>
    <row r="57" spans="3:12" ht="14.25" x14ac:dyDescent="0.2">
      <c r="C57" s="3"/>
      <c r="D57" s="3"/>
      <c r="E57" s="3"/>
      <c r="F57" s="3"/>
      <c r="G57" s="3"/>
      <c r="H57" s="32"/>
      <c r="I57" s="32"/>
      <c r="J57" s="32"/>
      <c r="K57" s="16"/>
      <c r="L57" s="3"/>
    </row>
    <row r="58" spans="3:12" ht="14.25" x14ac:dyDescent="0.2">
      <c r="L58" s="3"/>
    </row>
    <row r="59" spans="3:12" ht="14.25" x14ac:dyDescent="0.2">
      <c r="C59" s="3"/>
      <c r="D59" s="3"/>
      <c r="E59" s="3"/>
      <c r="F59" s="3"/>
      <c r="G59" s="3"/>
      <c r="H59" s="30"/>
      <c r="I59" s="30"/>
      <c r="J59" s="30"/>
      <c r="K59" s="16"/>
      <c r="L59" s="3"/>
    </row>
    <row r="60" spans="3:12" x14ac:dyDescent="0.2">
      <c r="C60" s="2"/>
      <c r="D60" s="2"/>
      <c r="E60" s="2"/>
      <c r="F60" s="2"/>
      <c r="G60" s="2"/>
      <c r="H60" s="31"/>
      <c r="I60" s="31"/>
      <c r="J60" s="31"/>
      <c r="K60" s="78"/>
    </row>
    <row r="64" spans="3:12" x14ac:dyDescent="0.2">
      <c r="H64"/>
      <c r="I64"/>
      <c r="J64"/>
      <c r="K64"/>
    </row>
    <row r="65" spans="8:11" x14ac:dyDescent="0.2">
      <c r="H65"/>
      <c r="I65"/>
      <c r="J65"/>
      <c r="K65"/>
    </row>
    <row r="66" spans="8:11" x14ac:dyDescent="0.2">
      <c r="H66"/>
      <c r="I66"/>
      <c r="J66"/>
      <c r="K66"/>
    </row>
    <row r="67" spans="8:11" x14ac:dyDescent="0.2">
      <c r="H67"/>
      <c r="I67"/>
      <c r="J67"/>
      <c r="K67"/>
    </row>
    <row r="68" spans="8:11" x14ac:dyDescent="0.2">
      <c r="H68"/>
      <c r="I68"/>
      <c r="J68"/>
      <c r="K68"/>
    </row>
    <row r="69" spans="8:11" x14ac:dyDescent="0.2">
      <c r="H69"/>
      <c r="I69"/>
      <c r="J69"/>
      <c r="K69"/>
    </row>
  </sheetData>
  <protectedRanges>
    <protectedRange sqref="H5:J5" name="Sort_2"/>
    <protectedRange sqref="E1:E199" name="Number_2"/>
    <protectedRange sqref="H1:J199" name="Time_2"/>
  </protectedRanges>
  <autoFilter ref="C5:K49">
    <sortState ref="C6:K49">
      <sortCondition descending="1" ref="H5:H49"/>
    </sortState>
  </autoFilter>
  <mergeCells count="2">
    <mergeCell ref="C2:K3"/>
    <mergeCell ref="C51:K51"/>
  </mergeCells>
  <conditionalFormatting sqref="E6:E48">
    <cfRule type="containsText" dxfId="3" priority="1" operator="containsText" text="Individual">
      <formula>NOT(ISERROR(SEARCH("Individual",E6)))</formula>
    </cfRule>
    <cfRule type="cellIs" dxfId="2" priority="2" operator="equal">
      <formula>"Individual"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54"/>
  <sheetViews>
    <sheetView tabSelected="1" view="pageLayout" zoomScaleNormal="100" workbookViewId="0">
      <selection activeCell="G35" sqref="G35"/>
    </sheetView>
  </sheetViews>
  <sheetFormatPr defaultRowHeight="12.75" x14ac:dyDescent="0.2"/>
  <cols>
    <col min="1" max="1" width="7.85546875" customWidth="1"/>
    <col min="2" max="2" width="19.7109375" customWidth="1"/>
    <col min="3" max="3" width="19.85546875" customWidth="1"/>
    <col min="4" max="4" width="11.85546875" customWidth="1"/>
    <col min="5" max="5" width="7.85546875" customWidth="1"/>
    <col min="7" max="7" width="7.85546875" customWidth="1"/>
    <col min="8" max="9" width="19.7109375" customWidth="1"/>
    <col min="10" max="10" width="11.85546875" customWidth="1"/>
    <col min="11" max="11" width="7.85546875" customWidth="1"/>
  </cols>
  <sheetData>
    <row r="7" spans="1:11" ht="13.5" thickBot="1" x14ac:dyDescent="0.25"/>
    <row r="8" spans="1:11" x14ac:dyDescent="0.2">
      <c r="A8" s="104" t="s">
        <v>31</v>
      </c>
      <c r="B8" s="105"/>
      <c r="C8" s="105"/>
      <c r="D8" s="105"/>
      <c r="E8" s="106"/>
      <c r="G8" s="104" t="s">
        <v>35</v>
      </c>
      <c r="H8" s="105"/>
      <c r="I8" s="105"/>
      <c r="J8" s="105"/>
      <c r="K8" s="106"/>
    </row>
    <row r="9" spans="1:11" x14ac:dyDescent="0.2">
      <c r="A9" s="68" t="s">
        <v>2</v>
      </c>
      <c r="B9" s="69" t="s">
        <v>0</v>
      </c>
      <c r="C9" s="69" t="s">
        <v>46</v>
      </c>
      <c r="D9" s="69" t="s">
        <v>3</v>
      </c>
      <c r="E9" s="70" t="s">
        <v>4</v>
      </c>
      <c r="G9" s="68" t="s">
        <v>2</v>
      </c>
      <c r="H9" s="69" t="s">
        <v>0</v>
      </c>
      <c r="I9" s="69" t="s">
        <v>46</v>
      </c>
      <c r="J9" s="69" t="s">
        <v>3</v>
      </c>
      <c r="K9" s="70" t="s">
        <v>4</v>
      </c>
    </row>
    <row r="10" spans="1:11" x14ac:dyDescent="0.2">
      <c r="A10" s="72">
        <f>'W 3000M'!C6</f>
        <v>1</v>
      </c>
      <c r="B10" s="2" t="str">
        <f>'W 3000M'!F6</f>
        <v>Elizabeth Suda</v>
      </c>
      <c r="C10" s="2" t="str">
        <f>'W 3000M'!G6</f>
        <v>TRI-GATORS</v>
      </c>
      <c r="D10" s="74">
        <f>'W 3000M'!H6</f>
        <v>7.2960648148148151E-3</v>
      </c>
      <c r="E10" s="73">
        <f>'W 3000M'!K6</f>
        <v>6</v>
      </c>
      <c r="G10" s="72">
        <f>'W 100M'!C6</f>
        <v>1</v>
      </c>
      <c r="H10" s="2" t="str">
        <f>'W 100M'!F6</f>
        <v>Courtney Capehart</v>
      </c>
      <c r="I10" s="2" t="str">
        <f>'W 100M'!G6</f>
        <v>INDIVIDUAL</v>
      </c>
      <c r="J10" s="74">
        <f>'W 100M'!H6</f>
        <v>1.537037037037037E-4</v>
      </c>
      <c r="K10" s="73" t="str">
        <f>'W 100M'!K6</f>
        <v/>
      </c>
    </row>
    <row r="11" spans="1:11" x14ac:dyDescent="0.2">
      <c r="A11" s="72">
        <f>'W 3000M'!C7</f>
        <v>2</v>
      </c>
      <c r="B11" s="2" t="str">
        <f>'W 3000M'!F7</f>
        <v>Kacy Seynders</v>
      </c>
      <c r="C11" s="2" t="str">
        <f>'W 3000M'!G7</f>
        <v>TRI-GATORS</v>
      </c>
      <c r="D11" s="74">
        <f>'W 3000M'!H7</f>
        <v>8.344212962962963E-3</v>
      </c>
      <c r="E11" s="73">
        <f>'W 3000M'!K7</f>
        <v>4</v>
      </c>
      <c r="G11" s="72">
        <f>'W 100M'!C7</f>
        <v>2</v>
      </c>
      <c r="H11" s="2" t="str">
        <f>'W 100M'!F7</f>
        <v>Latifat Oginni</v>
      </c>
      <c r="I11" s="2" t="str">
        <f>'W 100M'!G7</f>
        <v>INDIVIDUAL</v>
      </c>
      <c r="J11" s="74">
        <f>'W 100M'!H7</f>
        <v>1.5532407407407406E-4</v>
      </c>
      <c r="K11" s="73" t="str">
        <f>'W 100M'!K7</f>
        <v/>
      </c>
    </row>
    <row r="12" spans="1:11" x14ac:dyDescent="0.2">
      <c r="A12" s="72">
        <f>'W 3000M'!C8</f>
        <v>3</v>
      </c>
      <c r="B12" s="2" t="str">
        <f>'W 3000M'!F8</f>
        <v>Morgan Keppel</v>
      </c>
      <c r="C12" s="96" t="str">
        <f>'W 3000M'!G8</f>
        <v>FLORIDA RUNNING CLUB</v>
      </c>
      <c r="D12" s="74">
        <f>'W 3000M'!H8</f>
        <v>8.358912037037038E-3</v>
      </c>
      <c r="E12" s="73">
        <f>'W 3000M'!K8</f>
        <v>3</v>
      </c>
      <c r="G12" s="72">
        <f>'W 100M'!C8</f>
        <v>3</v>
      </c>
      <c r="H12" s="2" t="str">
        <f>'W 100M'!F8</f>
        <v>Olivia Gerth</v>
      </c>
      <c r="I12" s="2" t="str">
        <f>'W 100M'!G8</f>
        <v>KAPPA ALPHA THETA</v>
      </c>
      <c r="J12" s="74">
        <f>'W 100M'!H8</f>
        <v>1.726851851851852E-4</v>
      </c>
      <c r="K12" s="73">
        <f>'W 100M'!K8</f>
        <v>6</v>
      </c>
    </row>
    <row r="13" spans="1:11" x14ac:dyDescent="0.2">
      <c r="A13" s="72">
        <f>'W 3000M'!C9</f>
        <v>4</v>
      </c>
      <c r="B13" s="2" t="str">
        <f>'W 3000M'!F9</f>
        <v>Danielle Frain</v>
      </c>
      <c r="C13" s="96" t="str">
        <f>'W 3000M'!G9</f>
        <v>FLORIDA RUNNING CLUB</v>
      </c>
      <c r="D13" s="74">
        <f>'W 3000M'!H9</f>
        <v>8.6127314814814816E-3</v>
      </c>
      <c r="E13" s="73">
        <f>'W 3000M'!K9</f>
        <v>2</v>
      </c>
      <c r="G13" s="72">
        <f>'W 100M'!C9</f>
        <v>4</v>
      </c>
      <c r="H13" s="2" t="str">
        <f>'W 100M'!F9</f>
        <v>Alexis Klym</v>
      </c>
      <c r="I13" s="2" t="str">
        <f>'W 100M'!G9</f>
        <v>KAPPA ALPHA THETA</v>
      </c>
      <c r="J13" s="74">
        <f>'W 100M'!H9</f>
        <v>1.7685185185185184E-4</v>
      </c>
      <c r="K13" s="73">
        <f>'W 100M'!K9</f>
        <v>4</v>
      </c>
    </row>
    <row r="14" spans="1:11" x14ac:dyDescent="0.2">
      <c r="A14" s="72">
        <f>'W 3000M'!C10</f>
        <v>5</v>
      </c>
      <c r="B14" s="2" t="str">
        <f>'W 3000M'!F10</f>
        <v>Rachel Roberson</v>
      </c>
      <c r="C14" s="2" t="str">
        <f>'W 3000M'!G10</f>
        <v>INDIVIDUAL</v>
      </c>
      <c r="D14" s="74">
        <f>'W 3000M'!H10</f>
        <v>8.762615740740741E-3</v>
      </c>
      <c r="E14" s="73" t="str">
        <f>'W 3000M'!K10</f>
        <v/>
      </c>
      <c r="G14" s="72">
        <f>'W 100M'!C10</f>
        <v>5</v>
      </c>
      <c r="H14" s="2" t="str">
        <f>'W 100M'!F10</f>
        <v>Emily Basford</v>
      </c>
      <c r="I14" s="2" t="str">
        <f>'W 100M'!G10</f>
        <v>TRI-GATORS</v>
      </c>
      <c r="J14" s="74">
        <f>'W 100M'!H10</f>
        <v>1.8993055555555557E-4</v>
      </c>
      <c r="K14" s="73">
        <f>'W 100M'!K10</f>
        <v>3</v>
      </c>
    </row>
    <row r="15" spans="1:11" x14ac:dyDescent="0.2">
      <c r="A15" s="72">
        <f>'W 3000M'!C11</f>
        <v>6</v>
      </c>
      <c r="B15" s="2" t="str">
        <f>'W 3000M'!F11</f>
        <v>Caitlin McNally</v>
      </c>
      <c r="C15" s="2" t="str">
        <f>'W 3000M'!G11</f>
        <v>INDIVIDUAL</v>
      </c>
      <c r="D15" s="74">
        <f>'W 3000M'!H11</f>
        <v>9.0236111111111107E-3</v>
      </c>
      <c r="E15" s="73" t="str">
        <f>'W 3000M'!K11</f>
        <v/>
      </c>
      <c r="G15" s="72" t="str">
        <f>'W 100M'!C11</f>
        <v/>
      </c>
      <c r="H15" s="2" t="str">
        <f>'W 100M'!F11</f>
        <v/>
      </c>
      <c r="I15" s="2" t="str">
        <f>'W 100M'!G11</f>
        <v/>
      </c>
      <c r="J15" s="74"/>
      <c r="K15" s="73" t="str">
        <f>'W 100M'!K11</f>
        <v/>
      </c>
    </row>
    <row r="16" spans="1:11" x14ac:dyDescent="0.2">
      <c r="A16" s="72">
        <f>'W 3000M'!C12</f>
        <v>7</v>
      </c>
      <c r="B16" s="2" t="str">
        <f>'W 3000M'!F12</f>
        <v>Mary Sodders</v>
      </c>
      <c r="C16" s="2" t="str">
        <f>'W 3000M'!G12</f>
        <v>TITANIUM</v>
      </c>
      <c r="D16" s="74">
        <f>'W 3000M'!H12</f>
        <v>9.1851851851851851E-3</v>
      </c>
      <c r="E16" s="73">
        <f>'W 3000M'!K12</f>
        <v>1</v>
      </c>
      <c r="G16" s="72" t="str">
        <f>'W 100M'!C12</f>
        <v/>
      </c>
      <c r="H16" s="2" t="str">
        <f>'W 100M'!F12</f>
        <v/>
      </c>
      <c r="I16" s="2" t="str">
        <f>'W 100M'!G12</f>
        <v/>
      </c>
      <c r="J16" s="74"/>
      <c r="K16" s="73" t="str">
        <f>'W 100M'!K12</f>
        <v/>
      </c>
    </row>
    <row r="17" spans="1:11" x14ac:dyDescent="0.2">
      <c r="A17" s="72">
        <f>'W 3000M'!C13</f>
        <v>8</v>
      </c>
      <c r="B17" s="2" t="str">
        <f>'W 3000M'!F13</f>
        <v>Anna Jorge</v>
      </c>
      <c r="C17" s="2" t="str">
        <f>'W 3000M'!G13</f>
        <v>TITANIUM</v>
      </c>
      <c r="D17" s="74">
        <f>'W 3000M'!H13</f>
        <v>9.2526620370370367E-3</v>
      </c>
      <c r="E17" s="73" t="str">
        <f>'W 3000M'!K13</f>
        <v/>
      </c>
      <c r="G17" s="72" t="str">
        <f>'W 100M'!C13</f>
        <v/>
      </c>
      <c r="H17" s="2" t="str">
        <f>'W 100M'!F13</f>
        <v/>
      </c>
      <c r="I17" s="2" t="str">
        <f>'W 100M'!G13</f>
        <v/>
      </c>
      <c r="J17" s="74"/>
      <c r="K17" s="73" t="str">
        <f>'W 100M'!K13</f>
        <v/>
      </c>
    </row>
    <row r="18" spans="1:11" x14ac:dyDescent="0.2">
      <c r="A18" s="72">
        <f>'W 3000M'!C14</f>
        <v>9</v>
      </c>
      <c r="B18" s="2" t="str">
        <f>'W 3000M'!F14</f>
        <v>Alexa Lipke</v>
      </c>
      <c r="C18" s="2" t="str">
        <f>'W 3000M'!G14</f>
        <v>KAPPA ALPHA THETA</v>
      </c>
      <c r="D18" s="74">
        <f>'W 3000M'!H14</f>
        <v>9.2900462962962962E-3</v>
      </c>
      <c r="E18" s="73" t="str">
        <f>'W 3000M'!K14</f>
        <v/>
      </c>
      <c r="G18" s="72" t="str">
        <f>'W 100M'!C14</f>
        <v/>
      </c>
      <c r="H18" s="2" t="str">
        <f>'W 100M'!F14</f>
        <v/>
      </c>
      <c r="I18" s="2" t="str">
        <f>'W 100M'!G14</f>
        <v/>
      </c>
      <c r="J18" s="74"/>
      <c r="K18" s="73" t="str">
        <f>'W 100M'!K14</f>
        <v/>
      </c>
    </row>
    <row r="19" spans="1:11" ht="13.5" thickBot="1" x14ac:dyDescent="0.25">
      <c r="A19" s="75">
        <f>'W 3000M'!C15</f>
        <v>10</v>
      </c>
      <c r="B19" s="71" t="str">
        <f>'W 3000M'!F15</f>
        <v>Loren Humphrey</v>
      </c>
      <c r="C19" s="71" t="str">
        <f>'W 3000M'!G15</f>
        <v>INDIVIDUAL</v>
      </c>
      <c r="D19" s="76">
        <f>'W 3000M'!H15</f>
        <v>9.3297453703703702E-3</v>
      </c>
      <c r="E19" s="77" t="str">
        <f>'W 3000M'!K15</f>
        <v/>
      </c>
      <c r="G19" s="75" t="str">
        <f>'W 100M'!C15</f>
        <v/>
      </c>
      <c r="H19" s="71" t="str">
        <f>'W 100M'!F15</f>
        <v/>
      </c>
      <c r="I19" s="71" t="str">
        <f>'W 100M'!G15</f>
        <v/>
      </c>
      <c r="J19" s="76"/>
      <c r="K19" s="77" t="str">
        <f>'W 100M'!K15</f>
        <v/>
      </c>
    </row>
    <row r="20" spans="1:11" ht="13.5" thickBot="1" x14ac:dyDescent="0.25"/>
    <row r="21" spans="1:11" x14ac:dyDescent="0.2">
      <c r="A21" s="104" t="s">
        <v>37</v>
      </c>
      <c r="B21" s="105"/>
      <c r="C21" s="105"/>
      <c r="D21" s="105"/>
      <c r="E21" s="106"/>
      <c r="G21" s="104" t="s">
        <v>39</v>
      </c>
      <c r="H21" s="105"/>
      <c r="I21" s="105"/>
      <c r="J21" s="105"/>
      <c r="K21" s="106"/>
    </row>
    <row r="22" spans="1:11" x14ac:dyDescent="0.2">
      <c r="A22" s="68" t="s">
        <v>2</v>
      </c>
      <c r="B22" s="69" t="s">
        <v>0</v>
      </c>
      <c r="C22" s="69" t="s">
        <v>46</v>
      </c>
      <c r="D22" s="69" t="s">
        <v>3</v>
      </c>
      <c r="E22" s="70" t="s">
        <v>4</v>
      </c>
      <c r="G22" s="68" t="s">
        <v>2</v>
      </c>
      <c r="H22" s="69" t="s">
        <v>0</v>
      </c>
      <c r="I22" s="69" t="s">
        <v>46</v>
      </c>
      <c r="J22" s="69" t="s">
        <v>3</v>
      </c>
      <c r="K22" s="70" t="s">
        <v>4</v>
      </c>
    </row>
    <row r="23" spans="1:11" x14ac:dyDescent="0.2">
      <c r="A23" s="72">
        <f>'W 400M'!C6</f>
        <v>1</v>
      </c>
      <c r="B23" s="2" t="str">
        <f>'W 400M'!F6</f>
        <v>Kristin Novack</v>
      </c>
      <c r="C23" s="2" t="str">
        <f>'W 400M'!G6</f>
        <v>TRI-GATORS</v>
      </c>
      <c r="D23" s="74">
        <f>'W 400M'!H6</f>
        <v>7.822916666666667E-4</v>
      </c>
      <c r="E23" s="73">
        <f>'W 400M'!K6</f>
        <v>6</v>
      </c>
      <c r="G23" s="72">
        <f>'W 1500M'!C6</f>
        <v>1</v>
      </c>
      <c r="H23" s="2" t="str">
        <f>'W 1500M'!F6</f>
        <v>Abigail Garner</v>
      </c>
      <c r="I23" s="2" t="str">
        <f>'W 1500M'!G6</f>
        <v>TRI-GATORS</v>
      </c>
      <c r="J23" s="74">
        <f>'W 1500M'!H6</f>
        <v>3.7464120370370372E-3</v>
      </c>
      <c r="K23" s="73">
        <f>'W 1500M'!K6</f>
        <v>6</v>
      </c>
    </row>
    <row r="24" spans="1:11" x14ac:dyDescent="0.2">
      <c r="A24" s="72">
        <f>'W 400M'!C7</f>
        <v>2</v>
      </c>
      <c r="B24" s="2" t="str">
        <f>'W 400M'!F7</f>
        <v>Audreen Robinson</v>
      </c>
      <c r="C24" s="2" t="str">
        <f>'W 400M'!G7</f>
        <v>INDIVIDUAL</v>
      </c>
      <c r="D24" s="74">
        <f>'W 400M'!H7</f>
        <v>7.8449074074074066E-4</v>
      </c>
      <c r="E24" s="73" t="str">
        <f>'W 400M'!K7</f>
        <v/>
      </c>
      <c r="G24" s="72">
        <f>'W 1500M'!C7</f>
        <v>2</v>
      </c>
      <c r="H24" s="2" t="str">
        <f>'W 1500M'!F7</f>
        <v>Diana Nelson</v>
      </c>
      <c r="I24" s="2" t="str">
        <f>'W 1500M'!G7</f>
        <v>TRI-GATORS</v>
      </c>
      <c r="J24" s="74">
        <f>'W 1500M'!H7</f>
        <v>3.7782407407407413E-3</v>
      </c>
      <c r="K24" s="73">
        <f>'W 1500M'!K7</f>
        <v>4</v>
      </c>
    </row>
    <row r="25" spans="1:11" x14ac:dyDescent="0.2">
      <c r="A25" s="72">
        <f>'W 400M'!C8</f>
        <v>3</v>
      </c>
      <c r="B25" s="2" t="str">
        <f>'W 400M'!F8</f>
        <v>Courtney Capehart</v>
      </c>
      <c r="C25" s="2" t="str">
        <f>'W 400M'!G8</f>
        <v>INDIVIDUAL</v>
      </c>
      <c r="D25" s="74">
        <f>'W 400M'!H8</f>
        <v>8.1886574074074077E-4</v>
      </c>
      <c r="E25" s="73" t="str">
        <f>'W 400M'!K8</f>
        <v/>
      </c>
      <c r="G25" s="72">
        <f>'W 1500M'!C8</f>
        <v>3</v>
      </c>
      <c r="H25" s="2" t="str">
        <f>'W 1500M'!F8</f>
        <v>Loren Humphrey</v>
      </c>
      <c r="I25" s="2" t="str">
        <f>'W 1500M'!G8</f>
        <v>INDIVIDUAL</v>
      </c>
      <c r="J25" s="74">
        <f>'W 1500M'!H8</f>
        <v>4.7603009259259256E-3</v>
      </c>
      <c r="K25" s="73" t="str">
        <f>'W 1500M'!K8</f>
        <v/>
      </c>
    </row>
    <row r="26" spans="1:11" x14ac:dyDescent="0.2">
      <c r="A26" s="72">
        <f>'W 400M'!C9</f>
        <v>4</v>
      </c>
      <c r="B26" s="2" t="str">
        <f>'W 400M'!F9</f>
        <v>Kathryn Taggart</v>
      </c>
      <c r="C26" s="2" t="str">
        <f>'W 400M'!G9</f>
        <v>INDIVIDUAL</v>
      </c>
      <c r="D26" s="74">
        <f>'W 400M'!H9</f>
        <v>8.3287037037037043E-4</v>
      </c>
      <c r="E26" s="73" t="str">
        <f>'W 400M'!K9</f>
        <v/>
      </c>
      <c r="G26" s="72">
        <f>'W 1500M'!C9</f>
        <v>4</v>
      </c>
      <c r="H26" s="2" t="str">
        <f>'W 1500M'!F9</f>
        <v>Rachele Saraga</v>
      </c>
      <c r="I26" s="2" t="str">
        <f>'W 1500M'!G9</f>
        <v>KAPPA ALPHA THETA</v>
      </c>
      <c r="J26" s="74">
        <f>'W 1500M'!H9</f>
        <v>4.78900462962963E-3</v>
      </c>
      <c r="K26" s="73">
        <f>'W 1500M'!K9</f>
        <v>3</v>
      </c>
    </row>
    <row r="27" spans="1:11" x14ac:dyDescent="0.2">
      <c r="A27" s="72">
        <f>'W 400M'!C10</f>
        <v>5</v>
      </c>
      <c r="B27" s="2" t="str">
        <f>'W 400M'!F10</f>
        <v>Claudia Noah</v>
      </c>
      <c r="C27" s="2" t="str">
        <f>'W 400M'!G10</f>
        <v>TRI-GATORS</v>
      </c>
      <c r="D27" s="74">
        <f>'W 400M'!H10</f>
        <v>8.7708333333333334E-4</v>
      </c>
      <c r="E27" s="73">
        <f>'W 400M'!K10</f>
        <v>4</v>
      </c>
      <c r="G27" s="72" t="str">
        <f>'W 1500M'!C10</f>
        <v/>
      </c>
      <c r="H27" s="2" t="str">
        <f>'W 1500M'!F10</f>
        <v/>
      </c>
      <c r="I27" s="2" t="str">
        <f>'W 1500M'!G10</f>
        <v/>
      </c>
      <c r="J27" s="74"/>
      <c r="K27" s="73" t="str">
        <f>'W 1500M'!K10</f>
        <v/>
      </c>
    </row>
    <row r="28" spans="1:11" x14ac:dyDescent="0.2">
      <c r="A28" s="72">
        <f>'W 400M'!C11</f>
        <v>6</v>
      </c>
      <c r="B28" s="2" t="str">
        <f>'W 400M'!F11</f>
        <v>Loren Humphrey</v>
      </c>
      <c r="C28" s="2" t="str">
        <f>'W 400M'!G11</f>
        <v>INDIVIDUAL</v>
      </c>
      <c r="D28" s="74">
        <f>'W 400M'!H11</f>
        <v>8.8715277777777761E-4</v>
      </c>
      <c r="E28" s="73" t="str">
        <f>'W 400M'!K11</f>
        <v/>
      </c>
      <c r="G28" s="72" t="str">
        <f>'W 1500M'!C11</f>
        <v/>
      </c>
      <c r="H28" s="2" t="str">
        <f>'W 1500M'!F11</f>
        <v/>
      </c>
      <c r="I28" s="2" t="str">
        <f>'W 1500M'!G11</f>
        <v/>
      </c>
      <c r="J28" s="74"/>
      <c r="K28" s="73" t="str">
        <f>'W 1500M'!K11</f>
        <v/>
      </c>
    </row>
    <row r="29" spans="1:11" x14ac:dyDescent="0.2">
      <c r="A29" s="72">
        <f>'W 400M'!C12</f>
        <v>7</v>
      </c>
      <c r="B29" s="2" t="str">
        <f>'W 400M'!F12</f>
        <v>Samantha Cocco</v>
      </c>
      <c r="C29" s="2" t="str">
        <f>'W 400M'!G12</f>
        <v>TITANIUM</v>
      </c>
      <c r="D29" s="74">
        <f>'W 400M'!H12</f>
        <v>8.8773148148148153E-4</v>
      </c>
      <c r="E29" s="73">
        <f>'W 400M'!K12</f>
        <v>3</v>
      </c>
      <c r="G29" s="72" t="str">
        <f>'W 1500M'!C12</f>
        <v/>
      </c>
      <c r="H29" s="2" t="str">
        <f>'W 1500M'!F12</f>
        <v/>
      </c>
      <c r="I29" s="2" t="str">
        <f>'W 1500M'!G12</f>
        <v/>
      </c>
      <c r="J29" s="74"/>
      <c r="K29" s="73" t="str">
        <f>'W 1500M'!K12</f>
        <v/>
      </c>
    </row>
    <row r="30" spans="1:11" x14ac:dyDescent="0.2">
      <c r="A30" s="72">
        <f>'W 400M'!C13</f>
        <v>8</v>
      </c>
      <c r="B30" s="2" t="str">
        <f>'W 400M'!F13</f>
        <v>Anna Jorge</v>
      </c>
      <c r="C30" s="2" t="str">
        <f>'W 400M'!G13</f>
        <v>TITANIUM</v>
      </c>
      <c r="D30" s="74">
        <f>'W 400M'!H13</f>
        <v>9.3854166666666663E-4</v>
      </c>
      <c r="E30" s="73">
        <f>'W 400M'!K13</f>
        <v>2</v>
      </c>
      <c r="G30" s="72" t="str">
        <f>'W 1500M'!C13</f>
        <v/>
      </c>
      <c r="H30" s="2" t="str">
        <f>'W 1500M'!F13</f>
        <v/>
      </c>
      <c r="I30" s="2" t="str">
        <f>'W 1500M'!G13</f>
        <v/>
      </c>
      <c r="J30" s="74"/>
      <c r="K30" s="73" t="str">
        <f>'W 1500M'!K13</f>
        <v/>
      </c>
    </row>
    <row r="31" spans="1:11" x14ac:dyDescent="0.2">
      <c r="A31" s="72">
        <f>'W 400M'!C14</f>
        <v>8</v>
      </c>
      <c r="B31" s="2" t="str">
        <f>'W 400M'!F14</f>
        <v>Patricia Garcia-Linares</v>
      </c>
      <c r="C31" s="2" t="str">
        <f>'W 400M'!G14</f>
        <v>KAPPA ALPHA THETA</v>
      </c>
      <c r="D31" s="74">
        <f>'W 400M'!H14</f>
        <v>9.3854166666666663E-4</v>
      </c>
      <c r="E31" s="73">
        <f>'W 400M'!K14</f>
        <v>2</v>
      </c>
      <c r="G31" s="72" t="str">
        <f>'W 1500M'!C14</f>
        <v/>
      </c>
      <c r="H31" s="2" t="str">
        <f>'W 1500M'!F14</f>
        <v/>
      </c>
      <c r="I31" s="2" t="str">
        <f>'W 1500M'!G14</f>
        <v/>
      </c>
      <c r="J31" s="74"/>
      <c r="K31" s="73" t="str">
        <f>'W 1500M'!K14</f>
        <v/>
      </c>
    </row>
    <row r="32" spans="1:11" ht="13.5" thickBot="1" x14ac:dyDescent="0.25">
      <c r="A32" s="75">
        <f>'W 400M'!C15</f>
        <v>10</v>
      </c>
      <c r="B32" s="71" t="str">
        <f>'W 400M'!F15</f>
        <v>Venessa Arellano</v>
      </c>
      <c r="C32" s="71" t="str">
        <f>'W 400M'!G15</f>
        <v>KAPPA ALPHA THETA</v>
      </c>
      <c r="D32" s="76">
        <f>'W 400M'!H15</f>
        <v>9.6238425925925918E-4</v>
      </c>
      <c r="E32" s="77" t="str">
        <f>'W 400M'!K15</f>
        <v/>
      </c>
      <c r="G32" s="75" t="str">
        <f>'W 1500M'!C15</f>
        <v/>
      </c>
      <c r="H32" s="71" t="str">
        <f>'W 1500M'!F15</f>
        <v/>
      </c>
      <c r="I32" s="71" t="str">
        <f>'W 1500M'!G15</f>
        <v/>
      </c>
      <c r="J32" s="76"/>
      <c r="K32" s="77" t="str">
        <f>'W 1500M'!K15</f>
        <v/>
      </c>
    </row>
    <row r="33" spans="1:11" ht="13.5" thickBot="1" x14ac:dyDescent="0.25"/>
    <row r="34" spans="1:11" x14ac:dyDescent="0.2">
      <c r="A34" s="104" t="s">
        <v>43</v>
      </c>
      <c r="B34" s="105"/>
      <c r="C34" s="105"/>
      <c r="D34" s="105"/>
      <c r="E34" s="106"/>
      <c r="G34" s="104" t="s">
        <v>45</v>
      </c>
      <c r="H34" s="105"/>
      <c r="I34" s="105"/>
      <c r="J34" s="105"/>
      <c r="K34" s="106"/>
    </row>
    <row r="35" spans="1:11" x14ac:dyDescent="0.2">
      <c r="A35" s="68" t="s">
        <v>2</v>
      </c>
      <c r="B35" s="69" t="s">
        <v>0</v>
      </c>
      <c r="C35" s="69" t="s">
        <v>46</v>
      </c>
      <c r="D35" s="69" t="s">
        <v>3</v>
      </c>
      <c r="E35" s="70" t="s">
        <v>4</v>
      </c>
      <c r="G35" s="68" t="s">
        <v>2</v>
      </c>
      <c r="H35" s="69" t="s">
        <v>0</v>
      </c>
      <c r="I35" s="69" t="s">
        <v>46</v>
      </c>
      <c r="J35" s="69" t="s">
        <v>3</v>
      </c>
      <c r="K35" s="70" t="s">
        <v>4</v>
      </c>
    </row>
    <row r="36" spans="1:11" x14ac:dyDescent="0.2">
      <c r="A36" s="72">
        <f>'W 800M'!C6</f>
        <v>1</v>
      </c>
      <c r="B36" s="2" t="str">
        <f>'W 800M'!F6</f>
        <v>Kristin Novack</v>
      </c>
      <c r="C36" s="2" t="str">
        <f>'W 800M'!G6</f>
        <v>TRI-GATORS</v>
      </c>
      <c r="D36" s="74">
        <f>'W 800M'!H6</f>
        <v>1.8062499999999999E-3</v>
      </c>
      <c r="E36" s="73">
        <f>'W 800M'!K6</f>
        <v>6</v>
      </c>
      <c r="G36" s="72">
        <f>'W 200M'!C6</f>
        <v>1</v>
      </c>
      <c r="H36" s="2" t="str">
        <f>'W 200M'!F6</f>
        <v>Audreen Robinson</v>
      </c>
      <c r="I36" s="2" t="str">
        <f>'W 200M'!G6</f>
        <v>INDIVIDUAL</v>
      </c>
      <c r="J36" s="74">
        <f>'W 200M'!H6</f>
        <v>3.2650462962962966E-4</v>
      </c>
      <c r="K36" s="73" t="str">
        <f>'W 200M'!K6</f>
        <v/>
      </c>
    </row>
    <row r="37" spans="1:11" x14ac:dyDescent="0.2">
      <c r="A37" s="72">
        <f>'W 800M'!C7</f>
        <v>2</v>
      </c>
      <c r="B37" s="2" t="str">
        <f>'W 800M'!F7</f>
        <v>Mary Sodders</v>
      </c>
      <c r="C37" s="2" t="str">
        <f>'W 800M'!G7</f>
        <v>TITANIUM</v>
      </c>
      <c r="D37" s="74">
        <f>'W 800M'!H7</f>
        <v>1.949537037037037E-3</v>
      </c>
      <c r="E37" s="73">
        <f>'W 800M'!K7</f>
        <v>4</v>
      </c>
      <c r="G37" s="72">
        <f>'W 200M'!C7</f>
        <v>2</v>
      </c>
      <c r="H37" s="2" t="str">
        <f>'W 200M'!F7</f>
        <v>Latifat Oginni</v>
      </c>
      <c r="I37" s="2" t="str">
        <f>'W 200M'!G7</f>
        <v>INDIVIDUAL</v>
      </c>
      <c r="J37" s="74">
        <f>'W 200M'!H7</f>
        <v>3.3645833333333336E-4</v>
      </c>
      <c r="K37" s="73" t="str">
        <f>'W 200M'!K7</f>
        <v/>
      </c>
    </row>
    <row r="38" spans="1:11" x14ac:dyDescent="0.2">
      <c r="A38" s="72">
        <f>'W 800M'!C8</f>
        <v>3</v>
      </c>
      <c r="B38" s="2" t="str">
        <f>'W 800M'!F8</f>
        <v>Emily Basford</v>
      </c>
      <c r="C38" s="2" t="str">
        <f>'W 800M'!G8</f>
        <v>TRI-GATORS</v>
      </c>
      <c r="D38" s="74">
        <f>'W 800M'!H8</f>
        <v>1.9724537037037041E-3</v>
      </c>
      <c r="E38" s="73">
        <f>'W 800M'!K8</f>
        <v>3</v>
      </c>
      <c r="G38" s="72">
        <f>'W 200M'!C8</f>
        <v>3</v>
      </c>
      <c r="H38" s="2" t="str">
        <f>'W 200M'!F8</f>
        <v>Megan Harmon</v>
      </c>
      <c r="I38" s="2" t="str">
        <f>'W 200M'!G8</f>
        <v>KAPPA ALPHA THETA</v>
      </c>
      <c r="J38" s="74">
        <f>'W 200M'!H8</f>
        <v>3.6956018518518523E-4</v>
      </c>
      <c r="K38" s="73">
        <f>'W 200M'!K8</f>
        <v>6</v>
      </c>
    </row>
    <row r="39" spans="1:11" x14ac:dyDescent="0.2">
      <c r="A39" s="72">
        <f>'W 800M'!C9</f>
        <v>4</v>
      </c>
      <c r="B39" s="2" t="str">
        <f>'W 800M'!F9</f>
        <v>Lindsay Orr</v>
      </c>
      <c r="C39" s="2" t="str">
        <f>'W 800M'!G9</f>
        <v>KAPPA ALPHA THETA</v>
      </c>
      <c r="D39" s="74">
        <f>'W 800M'!H9</f>
        <v>2.0743055555555554E-3</v>
      </c>
      <c r="E39" s="73">
        <f>'W 800M'!K9</f>
        <v>2</v>
      </c>
      <c r="G39" s="72">
        <f>'W 200M'!C9</f>
        <v>4</v>
      </c>
      <c r="H39" s="2" t="str">
        <f>'W 200M'!F9</f>
        <v>Claudia Noah</v>
      </c>
      <c r="I39" s="2" t="str">
        <f>'W 200M'!G9</f>
        <v>TRI-GATORS</v>
      </c>
      <c r="J39" s="74">
        <f>'W 200M'!H9</f>
        <v>3.8703703703703708E-4</v>
      </c>
      <c r="K39" s="73">
        <f>'W 200M'!K9</f>
        <v>4</v>
      </c>
    </row>
    <row r="40" spans="1:11" x14ac:dyDescent="0.2">
      <c r="A40" s="72" t="str">
        <f>'W 800M'!C10</f>
        <v/>
      </c>
      <c r="B40" s="2" t="str">
        <f>'W 800M'!F10</f>
        <v/>
      </c>
      <c r="C40" s="2" t="str">
        <f>'W 800M'!G10</f>
        <v/>
      </c>
      <c r="D40" s="74"/>
      <c r="E40" s="73" t="str">
        <f>'W 800M'!K10</f>
        <v/>
      </c>
      <c r="G40" s="72">
        <f>'W 200M'!C10</f>
        <v>5</v>
      </c>
      <c r="H40" s="2" t="str">
        <f>'W 200M'!F10</f>
        <v>Courtney Nachlas</v>
      </c>
      <c r="I40" s="2" t="str">
        <f>'W 200M'!G10</f>
        <v>KAPPA ALPHA THETA</v>
      </c>
      <c r="J40" s="74">
        <f>'W 200M'!H10</f>
        <v>4.6817129629629634E-4</v>
      </c>
      <c r="K40" s="73">
        <f>'W 200M'!K10</f>
        <v>3</v>
      </c>
    </row>
    <row r="41" spans="1:11" x14ac:dyDescent="0.2">
      <c r="A41" s="72" t="str">
        <f>'W 800M'!C11</f>
        <v/>
      </c>
      <c r="B41" s="2" t="str">
        <f>'W 800M'!F11</f>
        <v/>
      </c>
      <c r="C41" s="2" t="str">
        <f>'W 800M'!G11</f>
        <v/>
      </c>
      <c r="D41" s="74"/>
      <c r="E41" s="73" t="str">
        <f>'W 800M'!K11</f>
        <v/>
      </c>
      <c r="G41" s="72" t="str">
        <f>'W 200M'!C11</f>
        <v/>
      </c>
      <c r="H41" s="2" t="str">
        <f>'W 200M'!F11</f>
        <v/>
      </c>
      <c r="I41" s="2" t="str">
        <f>'W 200M'!G11</f>
        <v/>
      </c>
      <c r="J41" s="74"/>
      <c r="K41" s="73" t="str">
        <f>'W 200M'!K11</f>
        <v/>
      </c>
    </row>
    <row r="42" spans="1:11" x14ac:dyDescent="0.2">
      <c r="A42" s="72" t="str">
        <f>'W 800M'!C12</f>
        <v/>
      </c>
      <c r="B42" s="2" t="str">
        <f>'W 800M'!F12</f>
        <v/>
      </c>
      <c r="C42" s="2" t="str">
        <f>'W 800M'!G12</f>
        <v/>
      </c>
      <c r="D42" s="74"/>
      <c r="E42" s="73" t="str">
        <f>'W 800M'!K12</f>
        <v/>
      </c>
      <c r="G42" s="72" t="str">
        <f>'W 200M'!C12</f>
        <v/>
      </c>
      <c r="H42" s="2" t="str">
        <f>'W 200M'!F12</f>
        <v/>
      </c>
      <c r="I42" s="2" t="str">
        <f>'W 200M'!G12</f>
        <v/>
      </c>
      <c r="J42" s="74"/>
      <c r="K42" s="73" t="str">
        <f>'W 200M'!K12</f>
        <v/>
      </c>
    </row>
    <row r="43" spans="1:11" x14ac:dyDescent="0.2">
      <c r="A43" s="72" t="str">
        <f>'W 800M'!C13</f>
        <v/>
      </c>
      <c r="B43" s="2" t="str">
        <f>'W 800M'!F13</f>
        <v/>
      </c>
      <c r="C43" s="2" t="str">
        <f>'W 800M'!G13</f>
        <v/>
      </c>
      <c r="D43" s="74"/>
      <c r="E43" s="73" t="str">
        <f>'W 800M'!K13</f>
        <v/>
      </c>
      <c r="G43" s="72" t="str">
        <f>'W 200M'!C13</f>
        <v/>
      </c>
      <c r="H43" s="2" t="str">
        <f>'W 200M'!F13</f>
        <v/>
      </c>
      <c r="I43" s="2" t="str">
        <f>'W 200M'!G13</f>
        <v/>
      </c>
      <c r="J43" s="74"/>
      <c r="K43" s="73" t="str">
        <f>'W 200M'!K13</f>
        <v/>
      </c>
    </row>
    <row r="44" spans="1:11" x14ac:dyDescent="0.2">
      <c r="A44" s="72" t="str">
        <f>'W 800M'!C14</f>
        <v/>
      </c>
      <c r="B44" s="2" t="str">
        <f>'W 800M'!F14</f>
        <v/>
      </c>
      <c r="C44" s="2" t="str">
        <f>'W 800M'!G14</f>
        <v/>
      </c>
      <c r="D44" s="74"/>
      <c r="E44" s="73" t="str">
        <f>'W 800M'!K14</f>
        <v/>
      </c>
      <c r="G44" s="72" t="str">
        <f>'W 200M'!C14</f>
        <v/>
      </c>
      <c r="H44" s="2" t="str">
        <f>'W 200M'!F14</f>
        <v/>
      </c>
      <c r="I44" s="2" t="str">
        <f>'W 200M'!G14</f>
        <v/>
      </c>
      <c r="J44" s="74"/>
      <c r="K44" s="73" t="str">
        <f>'W 200M'!K14</f>
        <v/>
      </c>
    </row>
    <row r="45" spans="1:11" ht="13.5" thickBot="1" x14ac:dyDescent="0.25">
      <c r="A45" s="75" t="str">
        <f>'W 800M'!C15</f>
        <v/>
      </c>
      <c r="B45" s="71" t="str">
        <f>'W 800M'!F15</f>
        <v/>
      </c>
      <c r="C45" s="71" t="str">
        <f>'W 800M'!G15</f>
        <v/>
      </c>
      <c r="D45" s="76"/>
      <c r="E45" s="77" t="str">
        <f>'W 800M'!K15</f>
        <v/>
      </c>
      <c r="G45" s="75" t="str">
        <f>'W 200M'!C15</f>
        <v/>
      </c>
      <c r="H45" s="71" t="str">
        <f>'W 200M'!F15</f>
        <v/>
      </c>
      <c r="I45" s="71" t="str">
        <f>'W 200M'!G15</f>
        <v/>
      </c>
      <c r="J45" s="76"/>
      <c r="K45" s="77" t="str">
        <f>'W 200M'!K15</f>
        <v/>
      </c>
    </row>
    <row r="46" spans="1:11" ht="13.5" thickBot="1" x14ac:dyDescent="0.25"/>
    <row r="47" spans="1:11" x14ac:dyDescent="0.2">
      <c r="A47" s="104" t="s">
        <v>47</v>
      </c>
      <c r="B47" s="105"/>
      <c r="C47" s="105"/>
      <c r="D47" s="105"/>
      <c r="E47" s="106"/>
      <c r="G47" s="104" t="s">
        <v>48</v>
      </c>
      <c r="H47" s="105"/>
      <c r="I47" s="105"/>
      <c r="J47" s="105"/>
      <c r="K47" s="106"/>
    </row>
    <row r="48" spans="1:11" x14ac:dyDescent="0.2">
      <c r="A48" s="68" t="s">
        <v>2</v>
      </c>
      <c r="B48" s="103" t="s">
        <v>46</v>
      </c>
      <c r="C48" s="103"/>
      <c r="D48" s="69" t="s">
        <v>3</v>
      </c>
      <c r="E48" s="70" t="s">
        <v>4</v>
      </c>
      <c r="G48" s="68" t="s">
        <v>2</v>
      </c>
      <c r="H48" s="103" t="s">
        <v>46</v>
      </c>
      <c r="I48" s="103"/>
      <c r="J48" s="69" t="s">
        <v>3</v>
      </c>
      <c r="K48" s="70" t="s">
        <v>4</v>
      </c>
    </row>
    <row r="49" spans="1:11" x14ac:dyDescent="0.2">
      <c r="A49" s="72">
        <f>'W 4x200M'!C6</f>
        <v>1</v>
      </c>
      <c r="B49" s="101" t="str">
        <f>'W 4x200M'!D6</f>
        <v>N-ROTC</v>
      </c>
      <c r="C49" s="101"/>
      <c r="D49" s="74">
        <f>'W 4x200M'!E6</f>
        <v>1.5368055555555558E-3</v>
      </c>
      <c r="E49" s="73">
        <f>'W 4x200M'!F6</f>
        <v>12</v>
      </c>
      <c r="G49" s="79">
        <f>'W 4x100M'!C6</f>
        <v>1</v>
      </c>
      <c r="H49" s="101" t="str">
        <f>'W 4x100M'!D6</f>
        <v>KAPPA ALPHA THETA</v>
      </c>
      <c r="I49" s="101"/>
      <c r="J49" s="74">
        <f>'W 4x100M'!E6</f>
        <v>7.6365740740740734E-4</v>
      </c>
      <c r="K49" s="80" t="str">
        <f>'W 4x100M'!F6</f>
        <v>12</v>
      </c>
    </row>
    <row r="50" spans="1:11" x14ac:dyDescent="0.2">
      <c r="A50" s="72">
        <f>'W 4x200M'!C7</f>
        <v>2</v>
      </c>
      <c r="B50" s="101" t="str">
        <f>'W 4x200M'!D7</f>
        <v xml:space="preserve">KAPPA ALPHA THETA </v>
      </c>
      <c r="C50" s="101"/>
      <c r="D50" s="74">
        <f>'W 4x200M'!E7</f>
        <v>1.5111111111111113E-3</v>
      </c>
      <c r="E50" s="73">
        <f>'W 4x200M'!F7</f>
        <v>10</v>
      </c>
      <c r="G50" s="79">
        <f>'W 4x100M'!C7</f>
        <v>2</v>
      </c>
      <c r="H50" s="101"/>
      <c r="I50" s="101"/>
      <c r="J50" s="74"/>
      <c r="K50" s="80"/>
    </row>
    <row r="51" spans="1:11" x14ac:dyDescent="0.2">
      <c r="A51" s="72">
        <f>'W 4x200M'!C8</f>
        <v>3</v>
      </c>
      <c r="B51" s="101" t="str">
        <f>'W 4x200M'!D8</f>
        <v>TriGators</v>
      </c>
      <c r="C51" s="101"/>
      <c r="D51" s="74">
        <f>'W 4x200M'!E8</f>
        <v>1.4776620370370369E-3</v>
      </c>
      <c r="E51" s="73">
        <f>'W 4x200M'!F8</f>
        <v>8</v>
      </c>
      <c r="G51" s="79">
        <f>'W 4x100M'!C8</f>
        <v>3</v>
      </c>
      <c r="H51" s="101"/>
      <c r="I51" s="101"/>
      <c r="J51" s="74"/>
      <c r="K51" s="80"/>
    </row>
    <row r="52" spans="1:11" x14ac:dyDescent="0.2">
      <c r="A52" s="72">
        <f>'W 4x200M'!C9</f>
        <v>4</v>
      </c>
      <c r="B52" s="101"/>
      <c r="C52" s="101"/>
      <c r="D52" s="74"/>
      <c r="E52" s="73"/>
      <c r="G52" s="79">
        <f>'W 4x100M'!C9</f>
        <v>4</v>
      </c>
      <c r="H52" s="101"/>
      <c r="I52" s="101"/>
      <c r="J52" s="74"/>
      <c r="K52" s="80"/>
    </row>
    <row r="53" spans="1:11" ht="13.5" thickBot="1" x14ac:dyDescent="0.25">
      <c r="A53" s="75">
        <f>'W 4x200M'!C10</f>
        <v>5</v>
      </c>
      <c r="B53" s="102"/>
      <c r="C53" s="102"/>
      <c r="D53" s="76"/>
      <c r="E53" s="77"/>
      <c r="G53" s="81">
        <f>'W 4x100M'!C10</f>
        <v>5</v>
      </c>
      <c r="H53" s="102"/>
      <c r="I53" s="102"/>
      <c r="J53" s="76"/>
      <c r="K53" s="82"/>
    </row>
    <row r="54" spans="1:11" x14ac:dyDescent="0.2">
      <c r="A54" s="7"/>
      <c r="B54" s="7"/>
      <c r="C54" s="7"/>
      <c r="D54" s="7"/>
      <c r="J54" s="7"/>
    </row>
  </sheetData>
  <mergeCells count="20">
    <mergeCell ref="B49:C49"/>
    <mergeCell ref="B50:C50"/>
    <mergeCell ref="H49:I49"/>
    <mergeCell ref="H48:I48"/>
    <mergeCell ref="A8:E8"/>
    <mergeCell ref="G8:K8"/>
    <mergeCell ref="A21:E21"/>
    <mergeCell ref="G21:K21"/>
    <mergeCell ref="A34:E34"/>
    <mergeCell ref="G34:K34"/>
    <mergeCell ref="A47:E47"/>
    <mergeCell ref="G47:K47"/>
    <mergeCell ref="B48:C48"/>
    <mergeCell ref="H50:I50"/>
    <mergeCell ref="H51:I51"/>
    <mergeCell ref="H52:I52"/>
    <mergeCell ref="H53:I53"/>
    <mergeCell ref="B51:C51"/>
    <mergeCell ref="B52:C52"/>
    <mergeCell ref="B53:C53"/>
  </mergeCells>
  <pageMargins left="0.7" right="0.7" top="0.75" bottom="0.75" header="0.3" footer="0.3"/>
  <pageSetup scale="74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69"/>
  <sheetViews>
    <sheetView zoomScaleNormal="100" workbookViewId="0">
      <selection activeCell="K18" sqref="K18"/>
    </sheetView>
  </sheetViews>
  <sheetFormatPr defaultRowHeight="12.75" x14ac:dyDescent="0.2"/>
  <cols>
    <col min="2" max="2" width="3.28515625" customWidth="1"/>
    <col min="4" max="4" width="9.140625" hidden="1" customWidth="1"/>
    <col min="6" max="7" width="25.42578125" customWidth="1"/>
    <col min="8" max="8" width="12" style="27" customWidth="1"/>
    <col min="9" max="10" width="12" style="27" hidden="1" customWidth="1"/>
    <col min="11" max="11" width="9.140625" style="7"/>
  </cols>
  <sheetData>
    <row r="2" spans="3:11" ht="12.75" customHeight="1" x14ac:dyDescent="0.2">
      <c r="C2" s="120" t="s">
        <v>286</v>
      </c>
      <c r="D2" s="120"/>
      <c r="E2" s="120"/>
      <c r="F2" s="120"/>
      <c r="G2" s="120"/>
      <c r="H2" s="120"/>
      <c r="I2" s="120"/>
      <c r="J2" s="120"/>
      <c r="K2" s="120"/>
    </row>
    <row r="3" spans="3:11" ht="12.75" customHeight="1" x14ac:dyDescent="0.2">
      <c r="C3" s="120"/>
      <c r="D3" s="120"/>
      <c r="E3" s="120"/>
      <c r="F3" s="120"/>
      <c r="G3" s="120"/>
      <c r="H3" s="120"/>
      <c r="I3" s="120"/>
      <c r="J3" s="120"/>
      <c r="K3" s="120"/>
    </row>
    <row r="4" spans="3:11" ht="13.5" thickBot="1" x14ac:dyDescent="0.25"/>
    <row r="5" spans="3:11" x14ac:dyDescent="0.2">
      <c r="C5" s="4" t="s">
        <v>2</v>
      </c>
      <c r="D5" s="51" t="s">
        <v>2</v>
      </c>
      <c r="E5" s="5" t="s">
        <v>26</v>
      </c>
      <c r="F5" s="5" t="s">
        <v>0</v>
      </c>
      <c r="G5" s="5" t="s">
        <v>1</v>
      </c>
      <c r="H5" s="28" t="s">
        <v>205</v>
      </c>
      <c r="I5" s="62" t="s">
        <v>3</v>
      </c>
      <c r="J5" s="62" t="s">
        <v>3</v>
      </c>
      <c r="K5" s="6" t="s">
        <v>4</v>
      </c>
    </row>
    <row r="6" spans="3:11" x14ac:dyDescent="0.2">
      <c r="C6" s="61">
        <v>1</v>
      </c>
      <c r="D6" s="61" t="str">
        <f t="shared" ref="D6:D49" si="0">IF(J6="","", RANK($J6,$J$6:$J$50,1))</f>
        <v/>
      </c>
      <c r="E6" s="59">
        <v>214</v>
      </c>
      <c r="F6" s="59" t="str">
        <f>IF(E6="", "", VLOOKUP(E6, 'Team List'!$A:$B, 2, FALSE))</f>
        <v>Rodney Ndum</v>
      </c>
      <c r="G6" s="59" t="str">
        <f>IF(E6="", "", VLOOKUP(E6, 'Team List'!$A:$C, 3, FALSE))</f>
        <v>INDIVIDUAL</v>
      </c>
      <c r="H6" s="83" t="s">
        <v>311</v>
      </c>
      <c r="I6" s="84" t="str">
        <f t="shared" ref="I6:I49" si="1">IF(G6="FLORIDA CLUB SWIMMING", "", IF(H6="", "", H6))</f>
        <v>39'4"</v>
      </c>
      <c r="J6" s="84" t="str">
        <f t="shared" ref="J6:J49" si="2">IF($G6="FLORIDA CLUB SWIMMING", "", IF($G6="INDIVIDUAL", "", IF(H6="", "", H6)))</f>
        <v/>
      </c>
      <c r="K6" s="15" t="str">
        <f>IF(D6="","",IF(D6=1,6,IF(D6=2,4,IF(D6=3,3,IF(D6=4,2,IF(D6=5,1,""))))))</f>
        <v/>
      </c>
    </row>
    <row r="7" spans="3:11" x14ac:dyDescent="0.2">
      <c r="C7" s="61">
        <v>2</v>
      </c>
      <c r="D7" s="61" t="str">
        <f t="shared" si="0"/>
        <v/>
      </c>
      <c r="E7" s="59">
        <v>226</v>
      </c>
      <c r="F7" s="59" t="str">
        <f>IF(E7="", "", VLOOKUP(E7, 'Team List'!$A:$B, 2, FALSE))</f>
        <v>Chris Maignan</v>
      </c>
      <c r="G7" s="59" t="str">
        <f>IF(E7="", "", VLOOKUP(E7, 'Team List'!$A:$C, 3, FALSE))</f>
        <v>INDIVIDUAL</v>
      </c>
      <c r="H7" s="83" t="s">
        <v>316</v>
      </c>
      <c r="I7" s="84" t="str">
        <f t="shared" si="1"/>
        <v>38'3</v>
      </c>
      <c r="J7" s="84" t="str">
        <f t="shared" si="2"/>
        <v/>
      </c>
      <c r="K7" s="15" t="str">
        <f>IF(D7="","",IF(D7=1,6,IF(D7=2,4,IF(D7=3,3,IF(D7=4,2,IF(D7=5,1,""))))))</f>
        <v/>
      </c>
    </row>
    <row r="8" spans="3:11" x14ac:dyDescent="0.2">
      <c r="C8" s="61">
        <v>3</v>
      </c>
      <c r="D8" s="61" t="e">
        <f t="shared" si="0"/>
        <v>#VALUE!</v>
      </c>
      <c r="E8" s="59">
        <v>14</v>
      </c>
      <c r="F8" s="59" t="str">
        <f>IF(E8="", "", VLOOKUP(E8, 'Team List'!$A:$B, 2, FALSE))</f>
        <v>Matthew Sheinbaum</v>
      </c>
      <c r="G8" s="59" t="str">
        <f>IF(E8="", "", VLOOKUP(E8, 'Team List'!$A:$C, 3, FALSE))</f>
        <v>BETA THETA PI</v>
      </c>
      <c r="H8" s="83" t="s">
        <v>315</v>
      </c>
      <c r="I8" s="84" t="str">
        <f t="shared" si="1"/>
        <v>34'9"</v>
      </c>
      <c r="J8" s="84" t="str">
        <f t="shared" si="2"/>
        <v>34'9"</v>
      </c>
      <c r="K8" s="15">
        <v>6</v>
      </c>
    </row>
    <row r="9" spans="3:11" x14ac:dyDescent="0.2">
      <c r="C9" s="61">
        <v>4</v>
      </c>
      <c r="D9" s="61" t="e">
        <f t="shared" si="0"/>
        <v>#VALUE!</v>
      </c>
      <c r="E9" s="59">
        <v>9</v>
      </c>
      <c r="F9" s="59" t="str">
        <f>IF(E9="", "", VLOOKUP(E9, 'Team List'!$A:$B, 2, FALSE))</f>
        <v>Gilbert Murimwa</v>
      </c>
      <c r="G9" s="59" t="str">
        <f>IF(E9="", "", VLOOKUP(E9, 'Team List'!$A:$C, 3, FALSE))</f>
        <v>BETA THETA PI</v>
      </c>
      <c r="H9" s="83" t="s">
        <v>310</v>
      </c>
      <c r="I9" s="84" t="str">
        <f t="shared" si="1"/>
        <v>34'2"</v>
      </c>
      <c r="J9" s="84" t="str">
        <f t="shared" si="2"/>
        <v>34'2"</v>
      </c>
      <c r="K9" s="15">
        <v>4</v>
      </c>
    </row>
    <row r="10" spans="3:11" x14ac:dyDescent="0.2">
      <c r="C10" s="61">
        <v>5</v>
      </c>
      <c r="D10" s="61" t="e">
        <f t="shared" si="0"/>
        <v>#VALUE!</v>
      </c>
      <c r="E10" s="59">
        <v>86</v>
      </c>
      <c r="F10" s="59" t="str">
        <f>IF(E10="", "", VLOOKUP(E10, 'Team List'!$A:$B, 2, FALSE))</f>
        <v>Max Klein</v>
      </c>
      <c r="G10" s="59" t="str">
        <f>IF(E10="", "", VLOOKUP(E10, 'Team List'!$A:$C, 3, FALSE))</f>
        <v>ZETA BETA TAU</v>
      </c>
      <c r="H10" s="83" t="s">
        <v>312</v>
      </c>
      <c r="I10" s="84" t="str">
        <f t="shared" si="1"/>
        <v>32'7"</v>
      </c>
      <c r="J10" s="84" t="str">
        <f t="shared" si="2"/>
        <v>32'7"</v>
      </c>
      <c r="K10" s="15">
        <v>3</v>
      </c>
    </row>
    <row r="11" spans="3:11" x14ac:dyDescent="0.2">
      <c r="C11" s="61">
        <v>6</v>
      </c>
      <c r="D11" s="61" t="e">
        <f t="shared" si="0"/>
        <v>#VALUE!</v>
      </c>
      <c r="E11" s="59">
        <v>27</v>
      </c>
      <c r="F11" s="59" t="str">
        <f>IF(E11="", "", VLOOKUP(E11, 'Team List'!$A:$B, 2, FALSE))</f>
        <v>Joseph Lancos</v>
      </c>
      <c r="G11" s="59" t="str">
        <f>IF(E11="", "", VLOOKUP(E11, 'Team List'!$A:$C, 3, FALSE))</f>
        <v>PHI DELT</v>
      </c>
      <c r="H11" s="83" t="s">
        <v>312</v>
      </c>
      <c r="I11" s="84" t="str">
        <f t="shared" si="1"/>
        <v>32'7"</v>
      </c>
      <c r="J11" s="84" t="str">
        <f t="shared" si="2"/>
        <v>32'7"</v>
      </c>
      <c r="K11" s="15">
        <v>2</v>
      </c>
    </row>
    <row r="12" spans="3:11" x14ac:dyDescent="0.2">
      <c r="C12" s="61">
        <v>7</v>
      </c>
      <c r="D12" s="61" t="e">
        <f t="shared" si="0"/>
        <v>#VALUE!</v>
      </c>
      <c r="E12" s="59">
        <v>23</v>
      </c>
      <c r="F12" s="59" t="str">
        <f>IF(E12="", "", VLOOKUP(E12, 'Team List'!$A:$B, 2, FALSE))</f>
        <v>Kyle Dickinson</v>
      </c>
      <c r="G12" s="59" t="str">
        <f>IF(E12="", "", VLOOKUP(E12, 'Team List'!$A:$C, 3, FALSE))</f>
        <v>PHI DELT</v>
      </c>
      <c r="H12" s="83" t="s">
        <v>313</v>
      </c>
      <c r="I12" s="84" t="str">
        <f t="shared" si="1"/>
        <v>32'3"</v>
      </c>
      <c r="J12" s="84" t="str">
        <f t="shared" si="2"/>
        <v>32'3"</v>
      </c>
      <c r="K12" s="15">
        <v>1</v>
      </c>
    </row>
    <row r="13" spans="3:11" x14ac:dyDescent="0.2">
      <c r="C13" s="61">
        <v>8</v>
      </c>
      <c r="D13" s="61" t="e">
        <f t="shared" si="0"/>
        <v>#VALUE!</v>
      </c>
      <c r="E13" s="59">
        <v>31</v>
      </c>
      <c r="F13" s="59" t="str">
        <f>IF(E13="", "", VLOOKUP(E13, 'Team List'!$A:$B, 2, FALSE))</f>
        <v>Christopher Johnson</v>
      </c>
      <c r="G13" s="59" t="str">
        <f>IF(E13="", "", VLOOKUP(E13, 'Team List'!$A:$C, 3, FALSE))</f>
        <v>PHI KAPPA TAU</v>
      </c>
      <c r="H13" s="83" t="s">
        <v>317</v>
      </c>
      <c r="I13" s="84" t="str">
        <f t="shared" si="1"/>
        <v>27'6"</v>
      </c>
      <c r="J13" s="84" t="str">
        <f t="shared" si="2"/>
        <v>27'6"</v>
      </c>
      <c r="K13" s="15"/>
    </row>
    <row r="14" spans="3:11" x14ac:dyDescent="0.2">
      <c r="C14" s="61">
        <v>9</v>
      </c>
      <c r="D14" s="61" t="e">
        <f t="shared" si="0"/>
        <v>#VALUE!</v>
      </c>
      <c r="E14" s="59">
        <v>67</v>
      </c>
      <c r="F14" s="59" t="str">
        <f>IF(E14="", "", VLOOKUP(E14, 'Team List'!$A:$B, 2, FALSE))</f>
        <v>Connor Marshall</v>
      </c>
      <c r="G14" s="59" t="str">
        <f>IF(E14="", "", VLOOKUP(E14, 'Team List'!$A:$C, 3, FALSE))</f>
        <v>TRIGATORS</v>
      </c>
      <c r="H14" s="83" t="s">
        <v>314</v>
      </c>
      <c r="I14" s="84" t="str">
        <f t="shared" si="1"/>
        <v>25'5"</v>
      </c>
      <c r="J14" s="84" t="str">
        <f t="shared" si="2"/>
        <v>25'5"</v>
      </c>
      <c r="K14" s="15"/>
    </row>
    <row r="15" spans="3:11" x14ac:dyDescent="0.2">
      <c r="C15" s="61">
        <v>10</v>
      </c>
      <c r="D15" s="61" t="str">
        <f t="shared" si="0"/>
        <v/>
      </c>
      <c r="E15" s="59">
        <v>46</v>
      </c>
      <c r="F15" s="59" t="str">
        <f>IF(E15="", "", VLOOKUP(E15, 'Team List'!$A:$B, 2, FALSE))</f>
        <v>Carson Brock</v>
      </c>
      <c r="G15" s="59" t="str">
        <f>IF(E15="", "", VLOOKUP(E15, 'Team List'!$A:$C, 3, FALSE))</f>
        <v>SIGMA CHI</v>
      </c>
      <c r="H15" s="83"/>
      <c r="I15" s="84" t="str">
        <f t="shared" si="1"/>
        <v/>
      </c>
      <c r="J15" s="84" t="str">
        <f t="shared" si="2"/>
        <v/>
      </c>
      <c r="K15" s="15" t="str">
        <f t="shared" ref="K15:K49" si="3">IF(D15="","",IF(D15=1,6,IF(D15=2,4,IF(D15=3,3,IF(D15=4,2,IF(D15=5,1,""))))))</f>
        <v/>
      </c>
    </row>
    <row r="16" spans="3:11" x14ac:dyDescent="0.2">
      <c r="C16" s="61" t="str">
        <f t="shared" ref="C16:C49" si="4">IF(H16="","",IF(G16="FLORIDA CLUB SWIMMING","",RANK(I16,$I$6:$I$50,1)))</f>
        <v/>
      </c>
      <c r="D16" s="61" t="str">
        <f t="shared" si="0"/>
        <v/>
      </c>
      <c r="E16" s="59"/>
      <c r="F16" s="59" t="str">
        <f>IF(E16="", "", VLOOKUP(E16, 'Team List'!$A:$B, 2, FALSE))</f>
        <v/>
      </c>
      <c r="G16" s="59" t="str">
        <f>IF(E16="", "", VLOOKUP(E16, 'Team List'!$A:$C, 3, FALSE))</f>
        <v/>
      </c>
      <c r="H16" s="83"/>
      <c r="I16" s="84" t="str">
        <f t="shared" si="1"/>
        <v/>
      </c>
      <c r="J16" s="84" t="str">
        <f t="shared" si="2"/>
        <v/>
      </c>
      <c r="K16" s="15" t="str">
        <f t="shared" si="3"/>
        <v/>
      </c>
    </row>
    <row r="17" spans="3:11" x14ac:dyDescent="0.2">
      <c r="C17" s="61" t="str">
        <f t="shared" si="4"/>
        <v/>
      </c>
      <c r="D17" s="61" t="str">
        <f t="shared" si="0"/>
        <v/>
      </c>
      <c r="E17" s="59"/>
      <c r="F17" s="59" t="str">
        <f>IF(E17="", "", VLOOKUP(E17, 'Team List'!$A:$B, 2, FALSE))</f>
        <v/>
      </c>
      <c r="G17" s="59" t="str">
        <f>IF(E17="", "", VLOOKUP(E17, 'Team List'!$A:$C, 3, FALSE))</f>
        <v/>
      </c>
      <c r="H17" s="83"/>
      <c r="I17" s="84" t="str">
        <f t="shared" si="1"/>
        <v/>
      </c>
      <c r="J17" s="84" t="str">
        <f t="shared" si="2"/>
        <v/>
      </c>
      <c r="K17" s="15" t="str">
        <f t="shared" si="3"/>
        <v/>
      </c>
    </row>
    <row r="18" spans="3:11" x14ac:dyDescent="0.2">
      <c r="C18" s="61" t="str">
        <f t="shared" si="4"/>
        <v/>
      </c>
      <c r="D18" s="61" t="str">
        <f t="shared" si="0"/>
        <v/>
      </c>
      <c r="E18" s="59"/>
      <c r="F18" s="59" t="str">
        <f>IF(E18="", "", VLOOKUP(E18, 'Team List'!$A:$B, 2, FALSE))</f>
        <v/>
      </c>
      <c r="G18" s="59" t="str">
        <f>IF(E18="", "", VLOOKUP(E18, 'Team List'!$A:$C, 3, FALSE))</f>
        <v/>
      </c>
      <c r="H18" s="83"/>
      <c r="I18" s="84" t="str">
        <f t="shared" si="1"/>
        <v/>
      </c>
      <c r="J18" s="84" t="str">
        <f t="shared" si="2"/>
        <v/>
      </c>
      <c r="K18" s="15" t="str">
        <f t="shared" si="3"/>
        <v/>
      </c>
    </row>
    <row r="19" spans="3:11" x14ac:dyDescent="0.2">
      <c r="C19" s="61" t="str">
        <f t="shared" si="4"/>
        <v/>
      </c>
      <c r="D19" s="61" t="str">
        <f t="shared" si="0"/>
        <v/>
      </c>
      <c r="E19" s="59"/>
      <c r="F19" s="59" t="str">
        <f>IF(E19="", "", VLOOKUP(E19, 'Team List'!$A:$B, 2, FALSE))</f>
        <v/>
      </c>
      <c r="G19" s="59" t="str">
        <f>IF(E19="", "", VLOOKUP(E19, 'Team List'!$A:$C, 3, FALSE))</f>
        <v/>
      </c>
      <c r="H19" s="83"/>
      <c r="I19" s="84" t="str">
        <f t="shared" si="1"/>
        <v/>
      </c>
      <c r="J19" s="84" t="str">
        <f t="shared" si="2"/>
        <v/>
      </c>
      <c r="K19" s="15" t="str">
        <f t="shared" si="3"/>
        <v/>
      </c>
    </row>
    <row r="20" spans="3:11" x14ac:dyDescent="0.2">
      <c r="C20" s="61" t="str">
        <f t="shared" si="4"/>
        <v/>
      </c>
      <c r="D20" s="61" t="str">
        <f t="shared" si="0"/>
        <v/>
      </c>
      <c r="E20" s="59"/>
      <c r="F20" s="59" t="str">
        <f>IF(E20="", "", VLOOKUP(E20, 'Team List'!$A:$B, 2, FALSE))</f>
        <v/>
      </c>
      <c r="G20" s="59" t="str">
        <f>IF(E20="", "", VLOOKUP(E20, 'Team List'!$A:$C, 3, FALSE))</f>
        <v/>
      </c>
      <c r="H20" s="83"/>
      <c r="I20" s="84" t="str">
        <f t="shared" si="1"/>
        <v/>
      </c>
      <c r="J20" s="84" t="str">
        <f t="shared" si="2"/>
        <v/>
      </c>
      <c r="K20" s="15" t="str">
        <f t="shared" si="3"/>
        <v/>
      </c>
    </row>
    <row r="21" spans="3:11" x14ac:dyDescent="0.2">
      <c r="C21" s="61" t="str">
        <f t="shared" si="4"/>
        <v/>
      </c>
      <c r="D21" s="61" t="str">
        <f t="shared" si="0"/>
        <v/>
      </c>
      <c r="E21" s="59"/>
      <c r="F21" s="59" t="str">
        <f>IF(E21="", "", VLOOKUP(E21, 'Team List'!$A:$B, 2, FALSE))</f>
        <v/>
      </c>
      <c r="G21" s="59" t="str">
        <f>IF(E21="", "", VLOOKUP(E21, 'Team List'!$A:$C, 3, FALSE))</f>
        <v/>
      </c>
      <c r="H21" s="83"/>
      <c r="I21" s="84" t="str">
        <f t="shared" si="1"/>
        <v/>
      </c>
      <c r="J21" s="84" t="str">
        <f t="shared" si="2"/>
        <v/>
      </c>
      <c r="K21" s="15" t="str">
        <f t="shared" si="3"/>
        <v/>
      </c>
    </row>
    <row r="22" spans="3:11" x14ac:dyDescent="0.2">
      <c r="C22" s="61" t="str">
        <f t="shared" si="4"/>
        <v/>
      </c>
      <c r="D22" s="61" t="str">
        <f t="shared" si="0"/>
        <v/>
      </c>
      <c r="E22" s="59"/>
      <c r="F22" s="59" t="str">
        <f>IF(E22="", "", VLOOKUP(E22, 'Team List'!$A:$B, 2, FALSE))</f>
        <v/>
      </c>
      <c r="G22" s="59" t="str">
        <f>IF(E22="", "", VLOOKUP(E22, 'Team List'!$A:$C, 3, FALSE))</f>
        <v/>
      </c>
      <c r="H22" s="83"/>
      <c r="I22" s="84" t="str">
        <f t="shared" si="1"/>
        <v/>
      </c>
      <c r="J22" s="84" t="str">
        <f t="shared" si="2"/>
        <v/>
      </c>
      <c r="K22" s="15" t="str">
        <f t="shared" si="3"/>
        <v/>
      </c>
    </row>
    <row r="23" spans="3:11" x14ac:dyDescent="0.2">
      <c r="C23" s="61" t="str">
        <f t="shared" si="4"/>
        <v/>
      </c>
      <c r="D23" s="61" t="str">
        <f t="shared" si="0"/>
        <v/>
      </c>
      <c r="E23" s="59"/>
      <c r="F23" s="59" t="str">
        <f>IF(E23="", "", VLOOKUP(E23, 'Team List'!$A:$B, 2, FALSE))</f>
        <v/>
      </c>
      <c r="G23" s="59" t="str">
        <f>IF(E23="", "", VLOOKUP(E23, 'Team List'!$A:$C, 3, FALSE))</f>
        <v/>
      </c>
      <c r="H23" s="83"/>
      <c r="I23" s="84" t="str">
        <f t="shared" si="1"/>
        <v/>
      </c>
      <c r="J23" s="84" t="str">
        <f t="shared" si="2"/>
        <v/>
      </c>
      <c r="K23" s="15" t="str">
        <f t="shared" si="3"/>
        <v/>
      </c>
    </row>
    <row r="24" spans="3:11" x14ac:dyDescent="0.2">
      <c r="C24" s="61" t="str">
        <f t="shared" si="4"/>
        <v/>
      </c>
      <c r="D24" s="61" t="str">
        <f t="shared" si="0"/>
        <v/>
      </c>
      <c r="E24" s="59"/>
      <c r="F24" s="59" t="str">
        <f>IF(E24="", "", VLOOKUP(E24, 'Team List'!$A:$B, 2, FALSE))</f>
        <v/>
      </c>
      <c r="G24" s="59" t="str">
        <f>IF(E24="", "", VLOOKUP(E24, 'Team List'!$A:$C, 3, FALSE))</f>
        <v/>
      </c>
      <c r="H24" s="83"/>
      <c r="I24" s="84" t="str">
        <f t="shared" si="1"/>
        <v/>
      </c>
      <c r="J24" s="84" t="str">
        <f t="shared" si="2"/>
        <v/>
      </c>
      <c r="K24" s="15" t="str">
        <f t="shared" si="3"/>
        <v/>
      </c>
    </row>
    <row r="25" spans="3:11" x14ac:dyDescent="0.2">
      <c r="C25" s="61" t="str">
        <f t="shared" si="4"/>
        <v/>
      </c>
      <c r="D25" s="61" t="str">
        <f t="shared" si="0"/>
        <v/>
      </c>
      <c r="E25" s="59"/>
      <c r="F25" s="59" t="str">
        <f>IF(E25="", "", VLOOKUP(E25, 'Team List'!$A:$B, 2, FALSE))</f>
        <v/>
      </c>
      <c r="G25" s="59" t="str">
        <f>IF(E25="", "", VLOOKUP(E25, 'Team List'!$A:$C, 3, FALSE))</f>
        <v/>
      </c>
      <c r="H25" s="83"/>
      <c r="I25" s="84" t="str">
        <f t="shared" si="1"/>
        <v/>
      </c>
      <c r="J25" s="84" t="str">
        <f t="shared" si="2"/>
        <v/>
      </c>
      <c r="K25" s="15" t="str">
        <f t="shared" si="3"/>
        <v/>
      </c>
    </row>
    <row r="26" spans="3:11" x14ac:dyDescent="0.2">
      <c r="C26" s="61" t="str">
        <f t="shared" si="4"/>
        <v/>
      </c>
      <c r="D26" s="61" t="str">
        <f t="shared" si="0"/>
        <v/>
      </c>
      <c r="E26" s="59"/>
      <c r="F26" s="59" t="str">
        <f>IF(E26="", "", VLOOKUP(E26, 'Team List'!$A:$B, 2, FALSE))</f>
        <v/>
      </c>
      <c r="G26" s="59" t="str">
        <f>IF(E26="", "", VLOOKUP(E26, 'Team List'!$A:$C, 3, FALSE))</f>
        <v/>
      </c>
      <c r="H26" s="83"/>
      <c r="I26" s="84" t="str">
        <f t="shared" si="1"/>
        <v/>
      </c>
      <c r="J26" s="84" t="str">
        <f t="shared" si="2"/>
        <v/>
      </c>
      <c r="K26" s="15" t="str">
        <f t="shared" si="3"/>
        <v/>
      </c>
    </row>
    <row r="27" spans="3:11" x14ac:dyDescent="0.2">
      <c r="C27" s="61" t="str">
        <f t="shared" si="4"/>
        <v/>
      </c>
      <c r="D27" s="61" t="str">
        <f t="shared" si="0"/>
        <v/>
      </c>
      <c r="E27" s="59"/>
      <c r="F27" s="59" t="str">
        <f>IF(E27="", "", VLOOKUP(E27, 'Team List'!$A:$B, 2, FALSE))</f>
        <v/>
      </c>
      <c r="G27" s="59" t="str">
        <f>IF(E27="", "", VLOOKUP(E27, 'Team List'!$A:$C, 3, FALSE))</f>
        <v/>
      </c>
      <c r="H27" s="83"/>
      <c r="I27" s="84" t="str">
        <f t="shared" si="1"/>
        <v/>
      </c>
      <c r="J27" s="84" t="str">
        <f t="shared" si="2"/>
        <v/>
      </c>
      <c r="K27" s="15" t="str">
        <f t="shared" si="3"/>
        <v/>
      </c>
    </row>
    <row r="28" spans="3:11" x14ac:dyDescent="0.2">
      <c r="C28" s="61" t="str">
        <f t="shared" si="4"/>
        <v/>
      </c>
      <c r="D28" s="61" t="str">
        <f t="shared" si="0"/>
        <v/>
      </c>
      <c r="E28" s="59"/>
      <c r="F28" s="59" t="str">
        <f>IF(E28="", "", VLOOKUP(E28, 'Team List'!$A:$B, 2, FALSE))</f>
        <v/>
      </c>
      <c r="G28" s="59" t="str">
        <f>IF(E28="", "", VLOOKUP(E28, 'Team List'!$A:$C, 3, FALSE))</f>
        <v/>
      </c>
      <c r="H28" s="83"/>
      <c r="I28" s="84" t="str">
        <f t="shared" si="1"/>
        <v/>
      </c>
      <c r="J28" s="84" t="str">
        <f t="shared" si="2"/>
        <v/>
      </c>
      <c r="K28" s="15" t="str">
        <f t="shared" si="3"/>
        <v/>
      </c>
    </row>
    <row r="29" spans="3:11" x14ac:dyDescent="0.2">
      <c r="C29" s="61" t="str">
        <f t="shared" si="4"/>
        <v/>
      </c>
      <c r="D29" s="61" t="str">
        <f t="shared" si="0"/>
        <v/>
      </c>
      <c r="E29" s="59"/>
      <c r="F29" s="59" t="str">
        <f>IF(E29="", "", VLOOKUP(E29, 'Team List'!$A:$B, 2, FALSE))</f>
        <v/>
      </c>
      <c r="G29" s="59" t="str">
        <f>IF(E29="", "", VLOOKUP(E29, 'Team List'!$A:$C, 3, FALSE))</f>
        <v/>
      </c>
      <c r="H29" s="83"/>
      <c r="I29" s="84" t="str">
        <f t="shared" si="1"/>
        <v/>
      </c>
      <c r="J29" s="84" t="str">
        <f t="shared" si="2"/>
        <v/>
      </c>
      <c r="K29" s="15" t="str">
        <f t="shared" si="3"/>
        <v/>
      </c>
    </row>
    <row r="30" spans="3:11" x14ac:dyDescent="0.2">
      <c r="C30" s="61" t="str">
        <f t="shared" si="4"/>
        <v/>
      </c>
      <c r="D30" s="61" t="str">
        <f t="shared" si="0"/>
        <v/>
      </c>
      <c r="E30" s="59"/>
      <c r="F30" s="59" t="str">
        <f>IF(E30="", "", VLOOKUP(E30, 'Team List'!$A:$B, 2, FALSE))</f>
        <v/>
      </c>
      <c r="G30" s="59" t="str">
        <f>IF(E30="", "", VLOOKUP(E30, 'Team List'!$A:$C, 3, FALSE))</f>
        <v/>
      </c>
      <c r="H30" s="83"/>
      <c r="I30" s="84" t="str">
        <f t="shared" si="1"/>
        <v/>
      </c>
      <c r="J30" s="84" t="str">
        <f t="shared" si="2"/>
        <v/>
      </c>
      <c r="K30" s="15" t="str">
        <f t="shared" si="3"/>
        <v/>
      </c>
    </row>
    <row r="31" spans="3:11" x14ac:dyDescent="0.2">
      <c r="C31" s="61" t="str">
        <f t="shared" si="4"/>
        <v/>
      </c>
      <c r="D31" s="61" t="str">
        <f t="shared" si="0"/>
        <v/>
      </c>
      <c r="E31" s="59"/>
      <c r="F31" s="59" t="str">
        <f>IF(E31="", "", VLOOKUP(E31, 'Team List'!$A:$B, 2, FALSE))</f>
        <v/>
      </c>
      <c r="G31" s="59" t="str">
        <f>IF(E31="", "", VLOOKUP(E31, 'Team List'!$A:$C, 3, FALSE))</f>
        <v/>
      </c>
      <c r="H31" s="83"/>
      <c r="I31" s="84" t="str">
        <f t="shared" si="1"/>
        <v/>
      </c>
      <c r="J31" s="84" t="str">
        <f t="shared" si="2"/>
        <v/>
      </c>
      <c r="K31" s="15" t="str">
        <f t="shared" si="3"/>
        <v/>
      </c>
    </row>
    <row r="32" spans="3:11" x14ac:dyDescent="0.2">
      <c r="C32" s="61" t="str">
        <f t="shared" si="4"/>
        <v/>
      </c>
      <c r="D32" s="61" t="str">
        <f t="shared" si="0"/>
        <v/>
      </c>
      <c r="E32" s="59"/>
      <c r="F32" s="59" t="str">
        <f>IF(E32="", "", VLOOKUP(E32, 'Team List'!$A:$B, 2, FALSE))</f>
        <v/>
      </c>
      <c r="G32" s="59" t="str">
        <f>IF(E32="", "", VLOOKUP(E32, 'Team List'!$A:$C, 3, FALSE))</f>
        <v/>
      </c>
      <c r="H32" s="83"/>
      <c r="I32" s="84" t="str">
        <f t="shared" si="1"/>
        <v/>
      </c>
      <c r="J32" s="84" t="str">
        <f t="shared" si="2"/>
        <v/>
      </c>
      <c r="K32" s="15" t="str">
        <f t="shared" si="3"/>
        <v/>
      </c>
    </row>
    <row r="33" spans="3:11" x14ac:dyDescent="0.2">
      <c r="C33" s="61" t="str">
        <f t="shared" si="4"/>
        <v/>
      </c>
      <c r="D33" s="61" t="str">
        <f t="shared" si="0"/>
        <v/>
      </c>
      <c r="E33" s="59"/>
      <c r="F33" s="59" t="str">
        <f>IF(E33="", "", VLOOKUP(E33, 'Team List'!$A:$B, 2, FALSE))</f>
        <v/>
      </c>
      <c r="G33" s="59" t="str">
        <f>IF(E33="", "", VLOOKUP(E33, 'Team List'!$A:$C, 3, FALSE))</f>
        <v/>
      </c>
      <c r="H33" s="83"/>
      <c r="I33" s="84" t="str">
        <f t="shared" si="1"/>
        <v/>
      </c>
      <c r="J33" s="84" t="str">
        <f t="shared" si="2"/>
        <v/>
      </c>
      <c r="K33" s="15" t="str">
        <f t="shared" si="3"/>
        <v/>
      </c>
    </row>
    <row r="34" spans="3:11" x14ac:dyDescent="0.2">
      <c r="C34" s="61" t="str">
        <f t="shared" si="4"/>
        <v/>
      </c>
      <c r="D34" s="61" t="str">
        <f t="shared" si="0"/>
        <v/>
      </c>
      <c r="E34" s="59"/>
      <c r="F34" s="59" t="str">
        <f>IF(E34="", "", VLOOKUP(E34, 'Team List'!$A:$B, 2, FALSE))</f>
        <v/>
      </c>
      <c r="G34" s="59" t="str">
        <f>IF(E34="", "", VLOOKUP(E34, 'Team List'!$A:$C, 3, FALSE))</f>
        <v/>
      </c>
      <c r="H34" s="83"/>
      <c r="I34" s="84" t="str">
        <f t="shared" si="1"/>
        <v/>
      </c>
      <c r="J34" s="84" t="str">
        <f t="shared" si="2"/>
        <v/>
      </c>
      <c r="K34" s="15" t="str">
        <f t="shared" si="3"/>
        <v/>
      </c>
    </row>
    <row r="35" spans="3:11" x14ac:dyDescent="0.2">
      <c r="C35" s="61" t="str">
        <f t="shared" si="4"/>
        <v/>
      </c>
      <c r="D35" s="61" t="str">
        <f t="shared" si="0"/>
        <v/>
      </c>
      <c r="E35" s="59"/>
      <c r="F35" s="59" t="str">
        <f>IF(E35="", "", VLOOKUP(E35, 'Team List'!$A:$B, 2, FALSE))</f>
        <v/>
      </c>
      <c r="G35" s="59" t="str">
        <f>IF(E35="", "", VLOOKUP(E35, 'Team List'!$A:$C, 3, FALSE))</f>
        <v/>
      </c>
      <c r="H35" s="83"/>
      <c r="I35" s="84" t="str">
        <f t="shared" si="1"/>
        <v/>
      </c>
      <c r="J35" s="84" t="str">
        <f t="shared" si="2"/>
        <v/>
      </c>
      <c r="K35" s="15" t="str">
        <f t="shared" si="3"/>
        <v/>
      </c>
    </row>
    <row r="36" spans="3:11" x14ac:dyDescent="0.2">
      <c r="C36" s="61" t="str">
        <f t="shared" si="4"/>
        <v/>
      </c>
      <c r="D36" s="61" t="str">
        <f t="shared" si="0"/>
        <v/>
      </c>
      <c r="E36" s="59"/>
      <c r="F36" s="59" t="str">
        <f>IF(E36="", "", VLOOKUP(E36, 'Team List'!$A:$B, 2, FALSE))</f>
        <v/>
      </c>
      <c r="G36" s="59" t="str">
        <f>IF(E36="", "", VLOOKUP(E36, 'Team List'!$A:$C, 3, FALSE))</f>
        <v/>
      </c>
      <c r="H36" s="83"/>
      <c r="I36" s="84" t="str">
        <f t="shared" si="1"/>
        <v/>
      </c>
      <c r="J36" s="84" t="str">
        <f t="shared" si="2"/>
        <v/>
      </c>
      <c r="K36" s="15" t="str">
        <f t="shared" si="3"/>
        <v/>
      </c>
    </row>
    <row r="37" spans="3:11" x14ac:dyDescent="0.2">
      <c r="C37" s="61" t="str">
        <f t="shared" si="4"/>
        <v/>
      </c>
      <c r="D37" s="61" t="str">
        <f t="shared" si="0"/>
        <v/>
      </c>
      <c r="E37" s="59"/>
      <c r="F37" s="59" t="str">
        <f>IF(E37="", "", VLOOKUP(E37, 'Team List'!$A:$B, 2, FALSE))</f>
        <v/>
      </c>
      <c r="G37" s="59" t="str">
        <f>IF(E37="", "", VLOOKUP(E37, 'Team List'!$A:$C, 3, FALSE))</f>
        <v/>
      </c>
      <c r="H37" s="83"/>
      <c r="I37" s="84" t="str">
        <f t="shared" si="1"/>
        <v/>
      </c>
      <c r="J37" s="84" t="str">
        <f t="shared" si="2"/>
        <v/>
      </c>
      <c r="K37" s="15" t="str">
        <f t="shared" si="3"/>
        <v/>
      </c>
    </row>
    <row r="38" spans="3:11" x14ac:dyDescent="0.2">
      <c r="C38" s="61" t="str">
        <f t="shared" si="4"/>
        <v/>
      </c>
      <c r="D38" s="61" t="str">
        <f t="shared" si="0"/>
        <v/>
      </c>
      <c r="E38" s="59"/>
      <c r="F38" s="59" t="str">
        <f>IF(E38="", "", VLOOKUP(E38, 'Team List'!$A:$B, 2, FALSE))</f>
        <v/>
      </c>
      <c r="G38" s="59" t="str">
        <f>IF(E38="", "", VLOOKUP(E38, 'Team List'!$A:$C, 3, FALSE))</f>
        <v/>
      </c>
      <c r="H38" s="83"/>
      <c r="I38" s="84" t="str">
        <f t="shared" si="1"/>
        <v/>
      </c>
      <c r="J38" s="84" t="str">
        <f t="shared" si="2"/>
        <v/>
      </c>
      <c r="K38" s="15" t="str">
        <f t="shared" si="3"/>
        <v/>
      </c>
    </row>
    <row r="39" spans="3:11" x14ac:dyDescent="0.2">
      <c r="C39" s="61" t="str">
        <f t="shared" si="4"/>
        <v/>
      </c>
      <c r="D39" s="61" t="str">
        <f t="shared" si="0"/>
        <v/>
      </c>
      <c r="E39" s="59"/>
      <c r="F39" s="59" t="str">
        <f>IF(E39="", "", VLOOKUP(E39, 'Team List'!$A:$B, 2, FALSE))</f>
        <v/>
      </c>
      <c r="G39" s="59" t="str">
        <f>IF(E39="", "", VLOOKUP(E39, 'Team List'!$A:$C, 3, FALSE))</f>
        <v/>
      </c>
      <c r="H39" s="83"/>
      <c r="I39" s="84" t="str">
        <f t="shared" si="1"/>
        <v/>
      </c>
      <c r="J39" s="84" t="str">
        <f t="shared" si="2"/>
        <v/>
      </c>
      <c r="K39" s="15" t="str">
        <f t="shared" si="3"/>
        <v/>
      </c>
    </row>
    <row r="40" spans="3:11" x14ac:dyDescent="0.2">
      <c r="C40" s="61" t="str">
        <f t="shared" si="4"/>
        <v/>
      </c>
      <c r="D40" s="61" t="str">
        <f t="shared" si="0"/>
        <v/>
      </c>
      <c r="E40" s="59"/>
      <c r="F40" s="59" t="str">
        <f>IF(E40="", "", VLOOKUP(E40, 'Team List'!$A:$B, 2, FALSE))</f>
        <v/>
      </c>
      <c r="G40" s="59" t="str">
        <f>IF(E40="", "", VLOOKUP(E40, 'Team List'!$A:$C, 3, FALSE))</f>
        <v/>
      </c>
      <c r="H40" s="83"/>
      <c r="I40" s="84" t="str">
        <f t="shared" si="1"/>
        <v/>
      </c>
      <c r="J40" s="84" t="str">
        <f t="shared" si="2"/>
        <v/>
      </c>
      <c r="K40" s="15" t="str">
        <f t="shared" si="3"/>
        <v/>
      </c>
    </row>
    <row r="41" spans="3:11" x14ac:dyDescent="0.2">
      <c r="C41" s="61" t="str">
        <f t="shared" si="4"/>
        <v/>
      </c>
      <c r="D41" s="61" t="str">
        <f t="shared" si="0"/>
        <v/>
      </c>
      <c r="E41" s="59"/>
      <c r="F41" s="59" t="str">
        <f>IF(E41="", "", VLOOKUP(E41, 'Team List'!$A:$B, 2, FALSE))</f>
        <v/>
      </c>
      <c r="G41" s="59" t="str">
        <f>IF(E41="", "", VLOOKUP(E41, 'Team List'!$A:$C, 3, FALSE))</f>
        <v/>
      </c>
      <c r="H41" s="83"/>
      <c r="I41" s="84" t="str">
        <f t="shared" si="1"/>
        <v/>
      </c>
      <c r="J41" s="84" t="str">
        <f t="shared" si="2"/>
        <v/>
      </c>
      <c r="K41" s="15" t="str">
        <f t="shared" si="3"/>
        <v/>
      </c>
    </row>
    <row r="42" spans="3:11" x14ac:dyDescent="0.2">
      <c r="C42" s="61" t="str">
        <f t="shared" si="4"/>
        <v/>
      </c>
      <c r="D42" s="61" t="str">
        <f t="shared" si="0"/>
        <v/>
      </c>
      <c r="E42" s="59"/>
      <c r="F42" s="59" t="str">
        <f>IF(E42="", "", VLOOKUP(E42, 'Team List'!$A:$B, 2, FALSE))</f>
        <v/>
      </c>
      <c r="G42" s="59" t="str">
        <f>IF(E42="", "", VLOOKUP(E42, 'Team List'!$A:$C, 3, FALSE))</f>
        <v/>
      </c>
      <c r="H42" s="83"/>
      <c r="I42" s="84" t="str">
        <f t="shared" si="1"/>
        <v/>
      </c>
      <c r="J42" s="84" t="str">
        <f t="shared" si="2"/>
        <v/>
      </c>
      <c r="K42" s="15" t="str">
        <f t="shared" si="3"/>
        <v/>
      </c>
    </row>
    <row r="43" spans="3:11" x14ac:dyDescent="0.2">
      <c r="C43" s="61" t="str">
        <f t="shared" si="4"/>
        <v/>
      </c>
      <c r="D43" s="61" t="str">
        <f t="shared" si="0"/>
        <v/>
      </c>
      <c r="E43" s="59"/>
      <c r="F43" s="59" t="str">
        <f>IF(E43="", "", VLOOKUP(E43, 'Team List'!$A:$B, 2, FALSE))</f>
        <v/>
      </c>
      <c r="G43" s="59" t="str">
        <f>IF(E43="", "", VLOOKUP(E43, 'Team List'!$A:$C, 3, FALSE))</f>
        <v/>
      </c>
      <c r="H43" s="83"/>
      <c r="I43" s="84" t="str">
        <f t="shared" si="1"/>
        <v/>
      </c>
      <c r="J43" s="84" t="str">
        <f t="shared" si="2"/>
        <v/>
      </c>
      <c r="K43" s="15" t="str">
        <f t="shared" si="3"/>
        <v/>
      </c>
    </row>
    <row r="44" spans="3:11" x14ac:dyDescent="0.2">
      <c r="C44" s="61" t="str">
        <f t="shared" si="4"/>
        <v/>
      </c>
      <c r="D44" s="61" t="str">
        <f t="shared" si="0"/>
        <v/>
      </c>
      <c r="E44" s="59"/>
      <c r="F44" s="59" t="str">
        <f>IF(E44="", "", VLOOKUP(E44, 'Team List'!$A:$B, 2, FALSE))</f>
        <v/>
      </c>
      <c r="G44" s="59" t="str">
        <f>IF(E44="", "", VLOOKUP(E44, 'Team List'!$A:$C, 3, FALSE))</f>
        <v/>
      </c>
      <c r="H44" s="83"/>
      <c r="I44" s="84" t="str">
        <f t="shared" si="1"/>
        <v/>
      </c>
      <c r="J44" s="84" t="str">
        <f t="shared" si="2"/>
        <v/>
      </c>
      <c r="K44" s="15" t="str">
        <f t="shared" si="3"/>
        <v/>
      </c>
    </row>
    <row r="45" spans="3:11" x14ac:dyDescent="0.2">
      <c r="C45" s="61" t="str">
        <f t="shared" si="4"/>
        <v/>
      </c>
      <c r="D45" s="61" t="str">
        <f t="shared" si="0"/>
        <v/>
      </c>
      <c r="E45" s="59"/>
      <c r="F45" s="59" t="str">
        <f>IF(E45="", "", VLOOKUP(E45, 'Team List'!$A:$B, 2, FALSE))</f>
        <v/>
      </c>
      <c r="G45" s="59" t="str">
        <f>IF(E45="", "", VLOOKUP(E45, 'Team List'!$A:$C, 3, FALSE))</f>
        <v/>
      </c>
      <c r="H45" s="83"/>
      <c r="I45" s="84" t="str">
        <f t="shared" si="1"/>
        <v/>
      </c>
      <c r="J45" s="84" t="str">
        <f t="shared" si="2"/>
        <v/>
      </c>
      <c r="K45" s="15" t="str">
        <f t="shared" si="3"/>
        <v/>
      </c>
    </row>
    <row r="46" spans="3:11" x14ac:dyDescent="0.2">
      <c r="C46" s="61" t="str">
        <f t="shared" si="4"/>
        <v/>
      </c>
      <c r="D46" s="61" t="str">
        <f t="shared" si="0"/>
        <v/>
      </c>
      <c r="E46" s="59"/>
      <c r="F46" s="59" t="str">
        <f>IF(E46="", "", VLOOKUP(E46, 'Team List'!$A:$B, 2, FALSE))</f>
        <v/>
      </c>
      <c r="G46" s="59" t="str">
        <f>IF(E46="", "", VLOOKUP(E46, 'Team List'!$A:$C, 3, FALSE))</f>
        <v/>
      </c>
      <c r="H46" s="83"/>
      <c r="I46" s="84" t="str">
        <f t="shared" si="1"/>
        <v/>
      </c>
      <c r="J46" s="84" t="str">
        <f t="shared" si="2"/>
        <v/>
      </c>
      <c r="K46" s="15" t="str">
        <f t="shared" si="3"/>
        <v/>
      </c>
    </row>
    <row r="47" spans="3:11" x14ac:dyDescent="0.2">
      <c r="C47" s="61" t="str">
        <f t="shared" si="4"/>
        <v/>
      </c>
      <c r="D47" s="61" t="str">
        <f t="shared" si="0"/>
        <v/>
      </c>
      <c r="E47" s="59"/>
      <c r="F47" s="59" t="str">
        <f>IF(E47="", "", VLOOKUP(E47, 'Team List'!$A:$B, 2, FALSE))</f>
        <v/>
      </c>
      <c r="G47" s="59" t="str">
        <f>IF(E47="", "", VLOOKUP(E47, 'Team List'!$A:$C, 3, FALSE))</f>
        <v/>
      </c>
      <c r="H47" s="83"/>
      <c r="I47" s="84" t="str">
        <f t="shared" si="1"/>
        <v/>
      </c>
      <c r="J47" s="84" t="str">
        <f t="shared" si="2"/>
        <v/>
      </c>
      <c r="K47" s="15" t="str">
        <f t="shared" si="3"/>
        <v/>
      </c>
    </row>
    <row r="48" spans="3:11" x14ac:dyDescent="0.2">
      <c r="C48" s="61" t="str">
        <f t="shared" si="4"/>
        <v/>
      </c>
      <c r="D48" s="61" t="str">
        <f t="shared" si="0"/>
        <v/>
      </c>
      <c r="E48" s="59"/>
      <c r="F48" s="59" t="str">
        <f>IF(E48="", "", VLOOKUP(E48, 'Team List'!$A:$B, 2, FALSE))</f>
        <v/>
      </c>
      <c r="G48" s="59" t="str">
        <f>IF(E48="", "", VLOOKUP(E48, 'Team List'!$A:$C, 3, FALSE))</f>
        <v/>
      </c>
      <c r="H48" s="83"/>
      <c r="I48" s="84" t="str">
        <f t="shared" si="1"/>
        <v/>
      </c>
      <c r="J48" s="84" t="str">
        <f t="shared" si="2"/>
        <v/>
      </c>
      <c r="K48" s="15" t="str">
        <f t="shared" si="3"/>
        <v/>
      </c>
    </row>
    <row r="49" spans="3:12" x14ac:dyDescent="0.2">
      <c r="C49" s="61" t="str">
        <f t="shared" si="4"/>
        <v/>
      </c>
      <c r="D49" s="61" t="str">
        <f t="shared" si="0"/>
        <v/>
      </c>
      <c r="E49" s="59"/>
      <c r="F49" s="59" t="str">
        <f>IF(E49="", "", VLOOKUP(E49, 'Team List'!$A:$B, 2, FALSE))</f>
        <v/>
      </c>
      <c r="G49" s="59" t="str">
        <f>IF(E49="", "", VLOOKUP(E49, 'Team List'!$A:$C, 3, FALSE))</f>
        <v/>
      </c>
      <c r="H49" s="83"/>
      <c r="I49" s="84" t="str">
        <f t="shared" si="1"/>
        <v/>
      </c>
      <c r="J49" s="84" t="str">
        <f t="shared" si="2"/>
        <v/>
      </c>
      <c r="K49" s="15" t="str">
        <f t="shared" si="3"/>
        <v/>
      </c>
    </row>
    <row r="50" spans="3:12" ht="14.25" x14ac:dyDescent="0.2">
      <c r="C50" s="3"/>
      <c r="D50" s="3"/>
      <c r="E50" s="3"/>
      <c r="F50" s="3"/>
      <c r="G50" s="3"/>
      <c r="H50" s="30"/>
      <c r="I50" s="30"/>
      <c r="J50" s="30"/>
      <c r="K50" s="16"/>
      <c r="L50" s="3"/>
    </row>
    <row r="51" spans="3:12" ht="14.25" x14ac:dyDescent="0.2">
      <c r="C51" s="119" t="s">
        <v>5</v>
      </c>
      <c r="D51" s="119"/>
      <c r="E51" s="119"/>
      <c r="F51" s="119"/>
      <c r="G51" s="119"/>
      <c r="H51" s="119"/>
      <c r="I51" s="119"/>
      <c r="J51" s="119"/>
      <c r="K51" s="119"/>
      <c r="L51" s="3"/>
    </row>
    <row r="52" spans="3:12" ht="14.25" x14ac:dyDescent="0.2">
      <c r="C52" s="3"/>
      <c r="D52" s="3"/>
      <c r="E52" s="3"/>
      <c r="F52" s="3"/>
      <c r="G52" s="3"/>
      <c r="H52" s="31"/>
      <c r="I52" s="31"/>
      <c r="J52" s="31"/>
      <c r="K52" s="16"/>
      <c r="L52" s="3"/>
    </row>
    <row r="53" spans="3:12" ht="14.25" x14ac:dyDescent="0.2">
      <c r="C53" s="3"/>
      <c r="D53" s="3"/>
      <c r="E53" s="3"/>
      <c r="F53" s="3"/>
      <c r="G53" s="3"/>
      <c r="H53" s="32"/>
      <c r="I53" s="32"/>
      <c r="J53" s="32"/>
      <c r="K53" s="16"/>
      <c r="L53" s="3"/>
    </row>
    <row r="54" spans="3:12" ht="14.25" x14ac:dyDescent="0.2">
      <c r="C54" s="2"/>
      <c r="D54" s="2"/>
      <c r="E54" s="2"/>
      <c r="F54" s="2"/>
      <c r="G54" s="2"/>
      <c r="H54" s="31"/>
      <c r="I54" s="31"/>
      <c r="J54" s="31"/>
      <c r="K54" s="16"/>
      <c r="L54" s="3"/>
    </row>
    <row r="55" spans="3:12" ht="14.25" x14ac:dyDescent="0.2">
      <c r="C55" s="2"/>
      <c r="D55" s="2"/>
      <c r="E55" s="2"/>
      <c r="F55" s="2"/>
      <c r="G55" s="2"/>
      <c r="H55" s="32"/>
      <c r="I55" s="32"/>
      <c r="J55" s="32"/>
      <c r="K55" s="16"/>
      <c r="L55" s="3"/>
    </row>
    <row r="56" spans="3:12" ht="14.25" x14ac:dyDescent="0.2">
      <c r="C56" s="3"/>
      <c r="D56" s="3"/>
      <c r="E56" s="3"/>
      <c r="F56" s="3"/>
      <c r="G56" s="3"/>
      <c r="H56" s="31"/>
      <c r="I56" s="31"/>
      <c r="J56" s="31"/>
      <c r="K56" s="16"/>
      <c r="L56" s="3"/>
    </row>
    <row r="57" spans="3:12" ht="14.25" x14ac:dyDescent="0.2">
      <c r="C57" s="3"/>
      <c r="D57" s="3"/>
      <c r="E57" s="3"/>
      <c r="F57" s="3"/>
      <c r="G57" s="3"/>
      <c r="H57" s="32"/>
      <c r="I57" s="32"/>
      <c r="J57" s="32"/>
      <c r="K57" s="16"/>
      <c r="L57" s="3"/>
    </row>
    <row r="58" spans="3:12" ht="14.25" x14ac:dyDescent="0.2">
      <c r="L58" s="3"/>
    </row>
    <row r="59" spans="3:12" ht="14.25" x14ac:dyDescent="0.2">
      <c r="C59" s="3"/>
      <c r="D59" s="3"/>
      <c r="E59" s="3"/>
      <c r="F59" s="3"/>
      <c r="G59" s="3"/>
      <c r="H59" s="30"/>
      <c r="I59" s="30"/>
      <c r="J59" s="30"/>
      <c r="K59" s="16"/>
      <c r="L59" s="3"/>
    </row>
    <row r="60" spans="3:12" x14ac:dyDescent="0.2">
      <c r="C60" s="2"/>
      <c r="D60" s="2"/>
      <c r="E60" s="2"/>
      <c r="F60" s="2"/>
      <c r="G60" s="2"/>
      <c r="H60" s="31"/>
      <c r="I60" s="31"/>
      <c r="J60" s="31"/>
      <c r="K60" s="78"/>
    </row>
    <row r="64" spans="3:12" x14ac:dyDescent="0.2">
      <c r="H64"/>
      <c r="I64"/>
      <c r="J64"/>
      <c r="K64"/>
    </row>
    <row r="65" spans="8:11" x14ac:dyDescent="0.2">
      <c r="H65"/>
      <c r="I65"/>
      <c r="J65"/>
      <c r="K65"/>
    </row>
    <row r="66" spans="8:11" x14ac:dyDescent="0.2">
      <c r="H66"/>
      <c r="I66"/>
      <c r="J66"/>
      <c r="K66"/>
    </row>
    <row r="67" spans="8:11" x14ac:dyDescent="0.2">
      <c r="H67"/>
      <c r="I67"/>
      <c r="J67"/>
      <c r="K67"/>
    </row>
    <row r="68" spans="8:11" x14ac:dyDescent="0.2">
      <c r="H68"/>
      <c r="I68"/>
      <c r="J68"/>
      <c r="K68"/>
    </row>
    <row r="69" spans="8:11" x14ac:dyDescent="0.2">
      <c r="H69"/>
      <c r="I69"/>
      <c r="J69"/>
      <c r="K69"/>
    </row>
  </sheetData>
  <protectedRanges>
    <protectedRange sqref="H5:J5" name="Sort_2"/>
    <protectedRange sqref="E1:E199" name="Number_2"/>
    <protectedRange sqref="H1:J199" name="Time_2"/>
  </protectedRanges>
  <autoFilter ref="C5:K49">
    <sortState ref="C6:K49">
      <sortCondition descending="1" ref="H5:H49"/>
    </sortState>
  </autoFilter>
  <mergeCells count="2">
    <mergeCell ref="C2:K3"/>
    <mergeCell ref="C51:K51"/>
  </mergeCells>
  <conditionalFormatting sqref="E6:E49">
    <cfRule type="containsText" dxfId="1" priority="1" operator="containsText" text="Individual">
      <formula>NOT(ISERROR(SEARCH("Individual",E6)))</formula>
    </cfRule>
    <cfRule type="cellIs" dxfId="0" priority="2" operator="equal">
      <formula>"Individual"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7" workbookViewId="0">
      <selection activeCell="L9" sqref="L9"/>
    </sheetView>
  </sheetViews>
  <sheetFormatPr defaultRowHeight="12.75" x14ac:dyDescent="0.2"/>
  <cols>
    <col min="1" max="1" width="25.140625" bestFit="1" customWidth="1"/>
    <col min="10" max="10" width="10.140625" bestFit="1" customWidth="1"/>
    <col min="11" max="12" width="9.5703125" bestFit="1" customWidth="1"/>
    <col min="13" max="13" width="21.5703125" bestFit="1" customWidth="1"/>
  </cols>
  <sheetData>
    <row r="1" spans="1:12" x14ac:dyDescent="0.2">
      <c r="A1" s="43" t="s">
        <v>206</v>
      </c>
      <c r="B1" s="43" t="s">
        <v>51</v>
      </c>
      <c r="C1" s="43" t="s">
        <v>52</v>
      </c>
      <c r="D1" s="43" t="s">
        <v>53</v>
      </c>
      <c r="E1" s="43" t="s">
        <v>54</v>
      </c>
      <c r="F1" s="43" t="s">
        <v>55</v>
      </c>
      <c r="G1" s="43" t="s">
        <v>56</v>
      </c>
      <c r="H1" s="43" t="s">
        <v>57</v>
      </c>
      <c r="I1" s="43" t="s">
        <v>58</v>
      </c>
      <c r="J1" s="43" t="s">
        <v>212</v>
      </c>
      <c r="K1" s="43" t="s">
        <v>213</v>
      </c>
      <c r="L1" s="43" t="s">
        <v>214</v>
      </c>
    </row>
    <row r="2" spans="1:12" x14ac:dyDescent="0.2">
      <c r="A2" s="53" t="s">
        <v>10</v>
      </c>
      <c r="D2">
        <v>6</v>
      </c>
      <c r="G2">
        <v>8</v>
      </c>
      <c r="I2">
        <v>9</v>
      </c>
      <c r="J2">
        <f>SUM(B2:I2)</f>
        <v>23</v>
      </c>
      <c r="K2">
        <f>F23</f>
        <v>18</v>
      </c>
      <c r="L2">
        <f>SUM(J2:K2)</f>
        <v>41</v>
      </c>
    </row>
    <row r="3" spans="1:12" x14ac:dyDescent="0.2">
      <c r="A3" t="s">
        <v>61</v>
      </c>
      <c r="B3">
        <v>6</v>
      </c>
      <c r="E3">
        <v>4</v>
      </c>
      <c r="F3">
        <v>10</v>
      </c>
      <c r="H3">
        <v>5</v>
      </c>
      <c r="J3">
        <f t="shared" ref="J3:J11" si="0">SUM(B3:I3)</f>
        <v>25</v>
      </c>
      <c r="K3">
        <f t="shared" ref="K3:K11" si="1">F24</f>
        <v>0</v>
      </c>
      <c r="L3">
        <f t="shared" ref="L3:L19" si="2">SUM(J3:K3)</f>
        <v>25</v>
      </c>
    </row>
    <row r="4" spans="1:12" x14ac:dyDescent="0.2">
      <c r="A4" t="s">
        <v>12</v>
      </c>
      <c r="C4">
        <v>8</v>
      </c>
      <c r="D4">
        <v>3</v>
      </c>
      <c r="E4">
        <v>3</v>
      </c>
      <c r="G4">
        <v>12</v>
      </c>
      <c r="J4">
        <f t="shared" si="0"/>
        <v>26</v>
      </c>
      <c r="K4">
        <f t="shared" si="1"/>
        <v>19</v>
      </c>
      <c r="L4">
        <f t="shared" si="2"/>
        <v>45</v>
      </c>
    </row>
    <row r="5" spans="1:12" x14ac:dyDescent="0.2">
      <c r="A5" s="53" t="s">
        <v>60</v>
      </c>
      <c r="C5">
        <v>6</v>
      </c>
      <c r="G5">
        <v>2</v>
      </c>
      <c r="I5">
        <v>1</v>
      </c>
      <c r="J5">
        <f t="shared" si="0"/>
        <v>9</v>
      </c>
      <c r="K5">
        <f t="shared" si="1"/>
        <v>2</v>
      </c>
      <c r="L5">
        <f t="shared" si="2"/>
        <v>11</v>
      </c>
    </row>
    <row r="6" spans="1:12" x14ac:dyDescent="0.2">
      <c r="A6" t="s">
        <v>15</v>
      </c>
      <c r="J6">
        <f t="shared" si="0"/>
        <v>0</v>
      </c>
      <c r="K6">
        <f t="shared" si="1"/>
        <v>6</v>
      </c>
      <c r="L6">
        <f t="shared" si="2"/>
        <v>6</v>
      </c>
    </row>
    <row r="7" spans="1:12" x14ac:dyDescent="0.2">
      <c r="A7" t="s">
        <v>63</v>
      </c>
      <c r="F7">
        <v>3</v>
      </c>
      <c r="J7">
        <f t="shared" si="0"/>
        <v>3</v>
      </c>
      <c r="K7">
        <f t="shared" si="1"/>
        <v>4</v>
      </c>
      <c r="L7">
        <f t="shared" si="2"/>
        <v>7</v>
      </c>
    </row>
    <row r="8" spans="1:12" x14ac:dyDescent="0.2">
      <c r="A8" t="s">
        <v>17</v>
      </c>
      <c r="E8">
        <v>6</v>
      </c>
      <c r="J8">
        <f t="shared" si="0"/>
        <v>6</v>
      </c>
      <c r="K8">
        <f t="shared" si="1"/>
        <v>0</v>
      </c>
      <c r="L8">
        <f t="shared" si="2"/>
        <v>6</v>
      </c>
    </row>
    <row r="9" spans="1:12" x14ac:dyDescent="0.2">
      <c r="A9" t="s">
        <v>62</v>
      </c>
      <c r="B9">
        <v>9</v>
      </c>
      <c r="C9">
        <v>4</v>
      </c>
      <c r="D9">
        <v>2</v>
      </c>
      <c r="E9">
        <v>3</v>
      </c>
      <c r="F9">
        <v>3</v>
      </c>
      <c r="G9">
        <v>4</v>
      </c>
      <c r="H9">
        <v>3</v>
      </c>
      <c r="I9">
        <v>4</v>
      </c>
      <c r="J9">
        <f t="shared" si="0"/>
        <v>32</v>
      </c>
      <c r="K9">
        <f t="shared" si="1"/>
        <v>3</v>
      </c>
      <c r="L9">
        <f t="shared" si="2"/>
        <v>35</v>
      </c>
    </row>
    <row r="10" spans="1:12" x14ac:dyDescent="0.2">
      <c r="A10" s="52" t="s">
        <v>59</v>
      </c>
      <c r="C10">
        <v>2</v>
      </c>
      <c r="D10">
        <v>4</v>
      </c>
      <c r="H10">
        <v>6</v>
      </c>
      <c r="J10">
        <f t="shared" si="0"/>
        <v>12</v>
      </c>
      <c r="K10">
        <f t="shared" si="1"/>
        <v>8</v>
      </c>
      <c r="L10">
        <f t="shared" si="2"/>
        <v>20</v>
      </c>
    </row>
    <row r="11" spans="1:12" x14ac:dyDescent="0.2">
      <c r="A11" t="s">
        <v>19</v>
      </c>
      <c r="B11">
        <v>1</v>
      </c>
      <c r="C11">
        <v>12</v>
      </c>
      <c r="D11">
        <v>1</v>
      </c>
      <c r="G11">
        <v>6</v>
      </c>
      <c r="H11">
        <v>2</v>
      </c>
      <c r="I11">
        <v>2</v>
      </c>
      <c r="J11">
        <f t="shared" si="0"/>
        <v>24</v>
      </c>
      <c r="K11">
        <f t="shared" si="1"/>
        <v>4</v>
      </c>
      <c r="L11">
        <f t="shared" si="2"/>
        <v>28</v>
      </c>
    </row>
    <row r="13" spans="1:12" x14ac:dyDescent="0.2">
      <c r="A13" t="s">
        <v>61</v>
      </c>
      <c r="B13">
        <v>5</v>
      </c>
      <c r="J13">
        <f>SUM(B13:I13)</f>
        <v>5</v>
      </c>
      <c r="K13">
        <f>F34</f>
        <v>0</v>
      </c>
      <c r="L13">
        <f t="shared" si="2"/>
        <v>5</v>
      </c>
    </row>
    <row r="14" spans="1:12" x14ac:dyDescent="0.2">
      <c r="A14" t="s">
        <v>67</v>
      </c>
      <c r="J14">
        <f t="shared" ref="J14:J19" si="3">SUM(B14:I14)</f>
        <v>0</v>
      </c>
      <c r="K14">
        <f t="shared" ref="K14:K19" si="4">F35</f>
        <v>0</v>
      </c>
      <c r="L14">
        <f t="shared" si="2"/>
        <v>0</v>
      </c>
    </row>
    <row r="15" spans="1:12" x14ac:dyDescent="0.2">
      <c r="A15" t="s">
        <v>22</v>
      </c>
      <c r="C15">
        <v>8</v>
      </c>
      <c r="D15">
        <v>10</v>
      </c>
      <c r="E15">
        <v>2.5</v>
      </c>
      <c r="F15">
        <v>3</v>
      </c>
      <c r="G15">
        <v>12</v>
      </c>
      <c r="H15">
        <v>2</v>
      </c>
      <c r="I15">
        <v>7</v>
      </c>
      <c r="J15">
        <f t="shared" si="3"/>
        <v>44.5</v>
      </c>
      <c r="K15">
        <f t="shared" si="4"/>
        <v>25</v>
      </c>
      <c r="L15">
        <f t="shared" si="2"/>
        <v>69.5</v>
      </c>
    </row>
    <row r="16" spans="1:12" x14ac:dyDescent="0.2">
      <c r="A16" t="s">
        <v>64</v>
      </c>
      <c r="C16">
        <v>6</v>
      </c>
      <c r="J16">
        <f t="shared" si="3"/>
        <v>6</v>
      </c>
      <c r="K16">
        <f t="shared" si="4"/>
        <v>0</v>
      </c>
      <c r="L16">
        <f t="shared" si="2"/>
        <v>6</v>
      </c>
    </row>
    <row r="17" spans="1:12" x14ac:dyDescent="0.2">
      <c r="A17" t="s">
        <v>66</v>
      </c>
      <c r="J17">
        <f t="shared" si="3"/>
        <v>0</v>
      </c>
      <c r="K17">
        <f t="shared" si="4"/>
        <v>0</v>
      </c>
      <c r="L17">
        <f t="shared" si="2"/>
        <v>0</v>
      </c>
    </row>
    <row r="18" spans="1:12" x14ac:dyDescent="0.2">
      <c r="A18" t="s">
        <v>65</v>
      </c>
      <c r="B18">
        <v>1</v>
      </c>
      <c r="E18">
        <v>3.5</v>
      </c>
      <c r="H18">
        <v>4</v>
      </c>
      <c r="J18">
        <f t="shared" si="3"/>
        <v>8.5</v>
      </c>
      <c r="K18">
        <f t="shared" si="4"/>
        <v>0</v>
      </c>
      <c r="L18">
        <f t="shared" si="2"/>
        <v>8.5</v>
      </c>
    </row>
    <row r="19" spans="1:12" x14ac:dyDescent="0.2">
      <c r="A19" t="s">
        <v>62</v>
      </c>
      <c r="B19">
        <v>10</v>
      </c>
      <c r="C19">
        <v>12</v>
      </c>
      <c r="D19">
        <v>3</v>
      </c>
      <c r="E19">
        <v>10</v>
      </c>
      <c r="F19">
        <v>10</v>
      </c>
      <c r="H19">
        <v>9</v>
      </c>
      <c r="I19">
        <v>6</v>
      </c>
      <c r="J19">
        <f t="shared" si="3"/>
        <v>60</v>
      </c>
      <c r="K19">
        <f t="shared" si="4"/>
        <v>6</v>
      </c>
      <c r="L19">
        <f t="shared" si="2"/>
        <v>66</v>
      </c>
    </row>
    <row r="22" spans="1:12" x14ac:dyDescent="0.2">
      <c r="A22" s="43" t="s">
        <v>207</v>
      </c>
      <c r="B22" s="43" t="s">
        <v>208</v>
      </c>
      <c r="C22" s="43" t="s">
        <v>211</v>
      </c>
      <c r="D22" s="43" t="s">
        <v>209</v>
      </c>
      <c r="E22" s="43" t="s">
        <v>210</v>
      </c>
      <c r="F22" s="43" t="s">
        <v>29</v>
      </c>
      <c r="G22" s="43"/>
      <c r="H22" s="43"/>
      <c r="I22" s="43"/>
    </row>
    <row r="23" spans="1:12" x14ac:dyDescent="0.2">
      <c r="A23" s="53" t="s">
        <v>10</v>
      </c>
      <c r="C23">
        <v>4</v>
      </c>
      <c r="D23">
        <v>10</v>
      </c>
      <c r="E23">
        <v>4</v>
      </c>
      <c r="F23">
        <f>SUM(B23:E23)</f>
        <v>18</v>
      </c>
    </row>
    <row r="24" spans="1:12" x14ac:dyDescent="0.2">
      <c r="A24" t="s">
        <v>61</v>
      </c>
      <c r="F24">
        <f t="shared" ref="F24:F40" si="5">SUM(B24:E24)</f>
        <v>0</v>
      </c>
    </row>
    <row r="25" spans="1:12" x14ac:dyDescent="0.2">
      <c r="A25" t="s">
        <v>12</v>
      </c>
      <c r="B25">
        <v>3</v>
      </c>
      <c r="C25">
        <v>4</v>
      </c>
      <c r="D25">
        <v>3</v>
      </c>
      <c r="E25">
        <v>9</v>
      </c>
      <c r="F25">
        <f t="shared" si="5"/>
        <v>19</v>
      </c>
    </row>
    <row r="26" spans="1:12" x14ac:dyDescent="0.2">
      <c r="A26" s="53" t="s">
        <v>60</v>
      </c>
      <c r="E26">
        <v>2</v>
      </c>
      <c r="F26">
        <f t="shared" si="5"/>
        <v>2</v>
      </c>
    </row>
    <row r="27" spans="1:12" x14ac:dyDescent="0.2">
      <c r="A27" t="s">
        <v>15</v>
      </c>
      <c r="C27">
        <v>6</v>
      </c>
      <c r="F27">
        <f t="shared" si="5"/>
        <v>6</v>
      </c>
    </row>
    <row r="28" spans="1:12" x14ac:dyDescent="0.2">
      <c r="A28" t="s">
        <v>63</v>
      </c>
      <c r="B28">
        <v>4</v>
      </c>
      <c r="F28">
        <f t="shared" si="5"/>
        <v>4</v>
      </c>
    </row>
    <row r="29" spans="1:12" x14ac:dyDescent="0.2">
      <c r="A29" t="s">
        <v>17</v>
      </c>
      <c r="F29">
        <f t="shared" si="5"/>
        <v>0</v>
      </c>
    </row>
    <row r="30" spans="1:12" x14ac:dyDescent="0.2">
      <c r="A30" t="s">
        <v>62</v>
      </c>
      <c r="B30">
        <v>1</v>
      </c>
      <c r="C30">
        <v>2</v>
      </c>
      <c r="F30">
        <f t="shared" si="5"/>
        <v>3</v>
      </c>
    </row>
    <row r="31" spans="1:12" x14ac:dyDescent="0.2">
      <c r="A31" s="52" t="s">
        <v>59</v>
      </c>
      <c r="B31">
        <v>8</v>
      </c>
      <c r="F31">
        <f t="shared" si="5"/>
        <v>8</v>
      </c>
    </row>
    <row r="32" spans="1:12" x14ac:dyDescent="0.2">
      <c r="A32" t="s">
        <v>19</v>
      </c>
      <c r="D32">
        <v>3</v>
      </c>
      <c r="E32">
        <v>1</v>
      </c>
      <c r="F32">
        <f t="shared" si="5"/>
        <v>4</v>
      </c>
    </row>
    <row r="34" spans="1:6" x14ac:dyDescent="0.2">
      <c r="A34" t="s">
        <v>61</v>
      </c>
      <c r="F34">
        <f t="shared" si="5"/>
        <v>0</v>
      </c>
    </row>
    <row r="35" spans="1:6" x14ac:dyDescent="0.2">
      <c r="A35" t="s">
        <v>67</v>
      </c>
      <c r="F35">
        <f t="shared" si="5"/>
        <v>0</v>
      </c>
    </row>
    <row r="36" spans="1:6" x14ac:dyDescent="0.2">
      <c r="A36" t="s">
        <v>22</v>
      </c>
      <c r="B36">
        <v>9</v>
      </c>
      <c r="C36">
        <v>6</v>
      </c>
      <c r="E36">
        <v>10</v>
      </c>
      <c r="F36">
        <f t="shared" si="5"/>
        <v>25</v>
      </c>
    </row>
    <row r="37" spans="1:6" x14ac:dyDescent="0.2">
      <c r="A37" t="s">
        <v>64</v>
      </c>
      <c r="F37">
        <f t="shared" si="5"/>
        <v>0</v>
      </c>
    </row>
    <row r="38" spans="1:6" x14ac:dyDescent="0.2">
      <c r="A38" t="s">
        <v>66</v>
      </c>
      <c r="F38">
        <f t="shared" si="5"/>
        <v>0</v>
      </c>
    </row>
    <row r="39" spans="1:6" x14ac:dyDescent="0.2">
      <c r="A39" t="s">
        <v>65</v>
      </c>
      <c r="F39">
        <f t="shared" si="5"/>
        <v>0</v>
      </c>
    </row>
    <row r="40" spans="1:6" x14ac:dyDescent="0.2">
      <c r="A40" t="s">
        <v>62</v>
      </c>
      <c r="B40">
        <v>6</v>
      </c>
      <c r="F40">
        <f t="shared" si="5"/>
        <v>6</v>
      </c>
    </row>
  </sheetData>
  <pageMargins left="0.7" right="0.7" top="0.75" bottom="0.75" header="0.3" footer="0.3"/>
  <pageSetup paperSize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54"/>
  <sheetViews>
    <sheetView view="pageLayout" zoomScaleNormal="100" workbookViewId="0">
      <selection activeCell="M11" sqref="M11"/>
    </sheetView>
  </sheetViews>
  <sheetFormatPr defaultRowHeight="12.75" x14ac:dyDescent="0.2"/>
  <cols>
    <col min="1" max="1" width="7.85546875" customWidth="1"/>
    <col min="2" max="2" width="19.7109375" customWidth="1"/>
    <col min="3" max="3" width="19.85546875" customWidth="1"/>
    <col min="4" max="4" width="11.85546875" customWidth="1"/>
    <col min="5" max="5" width="7.85546875" customWidth="1"/>
    <col min="7" max="7" width="7.85546875" customWidth="1"/>
    <col min="8" max="9" width="19.7109375" customWidth="1"/>
    <col min="10" max="10" width="11.85546875" customWidth="1"/>
    <col min="11" max="11" width="7.85546875" customWidth="1"/>
  </cols>
  <sheetData>
    <row r="7" spans="1:11" ht="13.5" thickBot="1" x14ac:dyDescent="0.25"/>
    <row r="8" spans="1:11" x14ac:dyDescent="0.2">
      <c r="A8" s="104" t="s">
        <v>30</v>
      </c>
      <c r="B8" s="105"/>
      <c r="C8" s="105"/>
      <c r="D8" s="105"/>
      <c r="E8" s="106"/>
      <c r="G8" s="104" t="s">
        <v>34</v>
      </c>
      <c r="H8" s="105"/>
      <c r="I8" s="105"/>
      <c r="J8" s="105"/>
      <c r="K8" s="106"/>
    </row>
    <row r="9" spans="1:11" x14ac:dyDescent="0.2">
      <c r="A9" s="68" t="s">
        <v>2</v>
      </c>
      <c r="B9" s="69" t="s">
        <v>0</v>
      </c>
      <c r="C9" s="69" t="s">
        <v>46</v>
      </c>
      <c r="D9" s="69" t="s">
        <v>3</v>
      </c>
      <c r="E9" s="70" t="s">
        <v>4</v>
      </c>
      <c r="G9" s="68" t="s">
        <v>2</v>
      </c>
      <c r="H9" s="69" t="s">
        <v>0</v>
      </c>
      <c r="I9" s="69" t="s">
        <v>46</v>
      </c>
      <c r="J9" s="69" t="s">
        <v>3</v>
      </c>
      <c r="K9" s="70" t="s">
        <v>4</v>
      </c>
    </row>
    <row r="10" spans="1:11" x14ac:dyDescent="0.2">
      <c r="A10" s="72">
        <f>'M 3000M'!C6</f>
        <v>1</v>
      </c>
      <c r="B10" s="2" t="str">
        <f>'M 3000M'!F6</f>
        <v>Mark Benjamin</v>
      </c>
      <c r="C10" s="2" t="str">
        <f>'M 3000M'!G6</f>
        <v>INDIVIDUAL</v>
      </c>
      <c r="D10" s="74">
        <f>'M 3000M'!H6</f>
        <v>6.3915509259259264E-3</v>
      </c>
      <c r="E10" s="73"/>
      <c r="G10" s="72">
        <f>'M 100M'!C6</f>
        <v>1</v>
      </c>
      <c r="H10" s="2" t="str">
        <f>'M 100M'!F6</f>
        <v>Eric Storts</v>
      </c>
      <c r="I10" s="2" t="str">
        <f>'M 100M'!G6</f>
        <v>BETA THETA PI</v>
      </c>
      <c r="J10" s="74">
        <f>'M 100M'!H6</f>
        <v>1.3136574074074073E-4</v>
      </c>
      <c r="K10" s="73">
        <f>'M 100M'!K6</f>
        <v>6</v>
      </c>
    </row>
    <row r="11" spans="1:11" x14ac:dyDescent="0.2">
      <c r="A11" s="72">
        <f>'M 3000M'!C7</f>
        <v>2</v>
      </c>
      <c r="B11" s="2" t="str">
        <f>'M 3000M'!F7</f>
        <v>Mathew Gluck</v>
      </c>
      <c r="C11" s="2" t="str">
        <f>'M 3000M'!G7</f>
        <v>TRIGATORS</v>
      </c>
      <c r="D11" s="74">
        <f>'M 3000M'!H7</f>
        <v>6.4741898148148146E-3</v>
      </c>
      <c r="E11" s="73">
        <f>'M 3000M'!K7</f>
        <v>6</v>
      </c>
      <c r="G11" s="72">
        <f>'M 100M'!C7</f>
        <v>2</v>
      </c>
      <c r="H11" s="2" t="str">
        <f>'M 100M'!F7</f>
        <v>Stephen Selman</v>
      </c>
      <c r="I11" s="2" t="str">
        <f>'M 100M'!G7</f>
        <v>INDIVIDUAL</v>
      </c>
      <c r="J11" s="74">
        <f>'M 100M'!H7</f>
        <v>1.3310185185185186E-4</v>
      </c>
      <c r="K11" s="73" t="str">
        <f>'M 100M'!K7</f>
        <v/>
      </c>
    </row>
    <row r="12" spans="1:11" x14ac:dyDescent="0.2">
      <c r="A12" s="72">
        <f>'M 3000M'!C8</f>
        <v>3</v>
      </c>
      <c r="B12" s="2" t="str">
        <f>'M 3000M'!F8</f>
        <v>Ray Spradlin</v>
      </c>
      <c r="C12" s="2" t="str">
        <f>'M 3000M'!G8</f>
        <v>INDIVIDUAL</v>
      </c>
      <c r="D12" s="74">
        <f>'M 3000M'!H8</f>
        <v>6.7011574074074065E-3</v>
      </c>
      <c r="E12" s="73" t="str">
        <f>'M 3000M'!K8</f>
        <v/>
      </c>
      <c r="G12" s="72">
        <f>'M 100M'!C8</f>
        <v>3</v>
      </c>
      <c r="H12" s="2" t="str">
        <f>'M 100M'!F8</f>
        <v>Joshua Kelley</v>
      </c>
      <c r="I12" s="2" t="str">
        <f>'M 100M'!G8</f>
        <v>INDIVIDUAL</v>
      </c>
      <c r="J12" s="74">
        <f>'M 100M'!H8</f>
        <v>1.3518518518518518E-4</v>
      </c>
      <c r="K12" s="73" t="str">
        <f>'M 100M'!K8</f>
        <v/>
      </c>
    </row>
    <row r="13" spans="1:11" x14ac:dyDescent="0.2">
      <c r="A13" s="72">
        <f>'M 3000M'!C9</f>
        <v>4</v>
      </c>
      <c r="B13" s="2" t="str">
        <f>'M 3000M'!F9</f>
        <v>Peter Jude</v>
      </c>
      <c r="C13" s="96" t="str">
        <f>'M 3000M'!G9</f>
        <v>FLORIDA RUNNING CLUB</v>
      </c>
      <c r="D13" s="74">
        <f>'M 3000M'!H9</f>
        <v>6.7381944444444434E-3</v>
      </c>
      <c r="E13" s="73">
        <f>'M 3000M'!K9</f>
        <v>4</v>
      </c>
      <c r="G13" s="72">
        <f>'M 100M'!C9</f>
        <v>4</v>
      </c>
      <c r="H13" s="2" t="str">
        <f>'M 100M'!F9</f>
        <v>Gregory Bartos</v>
      </c>
      <c r="I13" s="2" t="str">
        <f>'M 100M'!G9</f>
        <v>WHITE LIGHTNING</v>
      </c>
      <c r="J13" s="74">
        <f>'M 100M'!H9</f>
        <v>1.3576388888888891E-4</v>
      </c>
      <c r="K13" s="73">
        <f>'M 100M'!K9</f>
        <v>4</v>
      </c>
    </row>
    <row r="14" spans="1:11" x14ac:dyDescent="0.2">
      <c r="A14" s="72">
        <f>'M 3000M'!C10</f>
        <v>5</v>
      </c>
      <c r="B14" s="2" t="str">
        <f>'M 3000M'!F10</f>
        <v>Clayton Cozzan</v>
      </c>
      <c r="C14" s="2" t="str">
        <f>'M 3000M'!G10</f>
        <v>TRIGATORS</v>
      </c>
      <c r="D14" s="74">
        <f>'M 3000M'!H10</f>
        <v>6.8677083333333333E-3</v>
      </c>
      <c r="E14" s="73">
        <f>'M 3000M'!K10</f>
        <v>3</v>
      </c>
      <c r="G14" s="72">
        <f>'M 100M'!C10</f>
        <v>5</v>
      </c>
      <c r="H14" s="2" t="str">
        <f>'M 100M'!F10</f>
        <v>Kyle Dickinson</v>
      </c>
      <c r="I14" s="2" t="str">
        <f>'M 100M'!G10</f>
        <v>PHI DELT</v>
      </c>
      <c r="J14" s="74">
        <f>'M 100M'!H10</f>
        <v>1.3750000000000001E-4</v>
      </c>
      <c r="K14" s="73">
        <f>'M 100M'!K10</f>
        <v>3</v>
      </c>
    </row>
    <row r="15" spans="1:11" x14ac:dyDescent="0.2">
      <c r="A15" s="72">
        <f>'M 3000M'!C11</f>
        <v>6</v>
      </c>
      <c r="B15" s="2" t="str">
        <f>'M 3000M'!F11</f>
        <v>Zachary Gasse</v>
      </c>
      <c r="C15" s="96" t="str">
        <f>'M 3000M'!G11</f>
        <v>FLORIDA RUNNING CLUB</v>
      </c>
      <c r="D15" s="74">
        <f>'M 3000M'!H11</f>
        <v>6.9098379629629622E-3</v>
      </c>
      <c r="E15" s="73">
        <f>'M 3000M'!K11</f>
        <v>2</v>
      </c>
      <c r="G15" s="72">
        <f>'M 100M'!C11</f>
        <v>6</v>
      </c>
      <c r="H15" s="2" t="str">
        <f>'M 100M'!F11</f>
        <v>Ryan Kaufman</v>
      </c>
      <c r="I15" s="2" t="str">
        <f>'M 100M'!G11</f>
        <v>INDIVIDUAL</v>
      </c>
      <c r="J15" s="74">
        <f>'M 100M'!H11</f>
        <v>1.3819444444444445E-4</v>
      </c>
      <c r="K15" s="73" t="str">
        <f>'M 100M'!K11</f>
        <v/>
      </c>
    </row>
    <row r="16" spans="1:11" x14ac:dyDescent="0.2">
      <c r="A16" s="72">
        <f>'M 3000M'!C12</f>
        <v>7</v>
      </c>
      <c r="B16" s="2" t="str">
        <f>'M 3000M'!F12</f>
        <v>Eric Ochoa</v>
      </c>
      <c r="C16" s="2" t="str">
        <f>'M 3000M'!G12</f>
        <v>ZETA BETA TAU</v>
      </c>
      <c r="D16" s="74">
        <f>'M 3000M'!H12</f>
        <v>7.0410879629629634E-3</v>
      </c>
      <c r="E16" s="73">
        <f>'M 3000M'!K12</f>
        <v>1</v>
      </c>
      <c r="G16" s="72">
        <f>'M 100M'!C12</f>
        <v>7</v>
      </c>
      <c r="H16" s="2" t="str">
        <f>'M 100M'!F12</f>
        <v>Ibai Burgos</v>
      </c>
      <c r="I16" s="2" t="str">
        <f>'M 100M'!G12</f>
        <v>TRIGATORS</v>
      </c>
      <c r="J16" s="74">
        <f>'M 100M'!H12</f>
        <v>1.3842592592592593E-4</v>
      </c>
      <c r="K16" s="73">
        <f>'M 100M'!K12</f>
        <v>2</v>
      </c>
    </row>
    <row r="17" spans="1:11" x14ac:dyDescent="0.2">
      <c r="A17" s="72">
        <f>'M 3000M'!C13</f>
        <v>8</v>
      </c>
      <c r="B17" s="2" t="str">
        <f>'M 3000M'!F13</f>
        <v>Matthew Salis</v>
      </c>
      <c r="C17" s="2" t="str">
        <f>'M 3000M'!G13</f>
        <v>WHITE LIGHTNING</v>
      </c>
      <c r="D17" s="74">
        <f>'M 3000M'!H13</f>
        <v>7.0432870370370363E-3</v>
      </c>
      <c r="E17" s="73"/>
      <c r="G17" s="72">
        <f>'M 100M'!C13</f>
        <v>8</v>
      </c>
      <c r="H17" s="2" t="str">
        <f>'M 100M'!F13</f>
        <v>Max Klein</v>
      </c>
      <c r="I17" s="2" t="str">
        <f>'M 100M'!G13</f>
        <v>ZETA BETA TAU</v>
      </c>
      <c r="J17" s="74">
        <f>'M 100M'!H13</f>
        <v>1.3923611111111111E-4</v>
      </c>
      <c r="K17" s="73">
        <f>'M 100M'!K13</f>
        <v>1</v>
      </c>
    </row>
    <row r="18" spans="1:11" x14ac:dyDescent="0.2">
      <c r="A18" s="72">
        <f>'M 3000M'!C14</f>
        <v>9</v>
      </c>
      <c r="B18" s="2" t="str">
        <f>'M 3000M'!F14</f>
        <v>Harold Wheeler</v>
      </c>
      <c r="C18" s="2" t="str">
        <f>'M 3000M'!G14</f>
        <v>BETA THETA PI</v>
      </c>
      <c r="D18" s="74">
        <f>'M 3000M'!H14</f>
        <v>7.2078703703703706E-3</v>
      </c>
      <c r="E18" s="73"/>
      <c r="G18" s="72">
        <f>'M 100M'!C14</f>
        <v>9</v>
      </c>
      <c r="H18" s="2" t="str">
        <f>'M 100M'!F14</f>
        <v>Imran Shaik</v>
      </c>
      <c r="I18" s="2" t="str">
        <f>'M 100M'!G14</f>
        <v>INDIVIDUAL</v>
      </c>
      <c r="J18" s="74">
        <f>'M 100M'!H14</f>
        <v>1.3946759259259259E-4</v>
      </c>
      <c r="K18" s="73" t="str">
        <f>'M 100M'!K14</f>
        <v/>
      </c>
    </row>
    <row r="19" spans="1:11" ht="13.5" thickBot="1" x14ac:dyDescent="0.25">
      <c r="A19" s="75">
        <f>'M 3000M'!C15</f>
        <v>10</v>
      </c>
      <c r="B19" s="71" t="str">
        <f>'M 3000M'!F15</f>
        <v>Justin Thompson</v>
      </c>
      <c r="C19" s="71" t="str">
        <f>'M 3000M'!G15</f>
        <v>INDIVIDUAL</v>
      </c>
      <c r="D19" s="76">
        <f>'M 3000M'!H15</f>
        <v>7.4444444444444445E-3</v>
      </c>
      <c r="E19" s="77" t="str">
        <f>'M 3000M'!K15</f>
        <v/>
      </c>
      <c r="G19" s="75">
        <f>'M 100M'!C15</f>
        <v>10</v>
      </c>
      <c r="H19" s="71" t="str">
        <f>'M 100M'!F15</f>
        <v>Ryan Barows</v>
      </c>
      <c r="I19" s="71" t="str">
        <f>'M 100M'!G15</f>
        <v>PHI KAPPA TAU</v>
      </c>
      <c r="J19" s="76">
        <f>'M 100M'!H15</f>
        <v>1.4224537037037035E-4</v>
      </c>
      <c r="K19" s="77" t="str">
        <f>'M 100M'!K15</f>
        <v/>
      </c>
    </row>
    <row r="20" spans="1:11" ht="13.5" thickBot="1" x14ac:dyDescent="0.25"/>
    <row r="21" spans="1:11" x14ac:dyDescent="0.2">
      <c r="A21" s="104" t="s">
        <v>36</v>
      </c>
      <c r="B21" s="105"/>
      <c r="C21" s="105"/>
      <c r="D21" s="105"/>
      <c r="E21" s="106"/>
      <c r="G21" s="104" t="s">
        <v>38</v>
      </c>
      <c r="H21" s="105"/>
      <c r="I21" s="105"/>
      <c r="J21" s="105"/>
      <c r="K21" s="106"/>
    </row>
    <row r="22" spans="1:11" x14ac:dyDescent="0.2">
      <c r="A22" s="68" t="s">
        <v>2</v>
      </c>
      <c r="B22" s="69" t="s">
        <v>0</v>
      </c>
      <c r="C22" s="69" t="s">
        <v>46</v>
      </c>
      <c r="D22" s="69" t="s">
        <v>3</v>
      </c>
      <c r="E22" s="70" t="s">
        <v>4</v>
      </c>
      <c r="G22" s="68" t="s">
        <v>2</v>
      </c>
      <c r="H22" s="92" t="s">
        <v>0</v>
      </c>
      <c r="I22" s="92" t="s">
        <v>46</v>
      </c>
      <c r="J22" s="92" t="s">
        <v>3</v>
      </c>
      <c r="K22" s="70" t="s">
        <v>4</v>
      </c>
    </row>
    <row r="23" spans="1:11" x14ac:dyDescent="0.2">
      <c r="A23" s="72">
        <f>'M 400M'!$C$6</f>
        <v>1</v>
      </c>
      <c r="B23" s="2" t="str">
        <f>'M 400M'!F6</f>
        <v>Nathan Orfanedes</v>
      </c>
      <c r="C23" s="2" t="str">
        <f>'M 400M'!G6</f>
        <v>THETA CHI</v>
      </c>
      <c r="D23" s="74">
        <f>'M 400M'!$H$6</f>
        <v>6.122685185185185E-4</v>
      </c>
      <c r="E23" s="73">
        <f>'M 400M'!K6</f>
        <v>6</v>
      </c>
      <c r="G23" s="72">
        <f>'M 1500M'!C6</f>
        <v>1</v>
      </c>
      <c r="H23" s="2" t="str">
        <f>'M 1500M'!F6</f>
        <v>Michael Burke</v>
      </c>
      <c r="I23" s="96" t="str">
        <f>'M 1500M'!G6</f>
        <v>FLORIDA RUNNING CLUB</v>
      </c>
      <c r="J23" s="74">
        <f>'M 1500M'!H6</f>
        <v>2.9952546296296294E-3</v>
      </c>
      <c r="K23" s="73">
        <f>'M 1500M'!K6</f>
        <v>6</v>
      </c>
    </row>
    <row r="24" spans="1:11" x14ac:dyDescent="0.2">
      <c r="A24" s="72">
        <f>'M 400M'!$C$7</f>
        <v>2</v>
      </c>
      <c r="B24" s="2" t="str">
        <f>'M 400M'!F7</f>
        <v>Joshua Kelley</v>
      </c>
      <c r="C24" s="2" t="str">
        <f>'M 400M'!G7</f>
        <v>INDIVIDUAL</v>
      </c>
      <c r="D24" s="74">
        <f>'M 400M'!$H$7</f>
        <v>6.3344907407407404E-4</v>
      </c>
      <c r="E24" s="73" t="str">
        <f>'M 400M'!K7</f>
        <v/>
      </c>
      <c r="G24" s="72">
        <f>'M 1500M'!C7</f>
        <v>2</v>
      </c>
      <c r="H24" s="2" t="str">
        <f>'M 1500M'!F7</f>
        <v>Ray Spradlin</v>
      </c>
      <c r="I24" s="96" t="str">
        <f>'M 1500M'!G7</f>
        <v>FLORIDA RUNNING CLUB</v>
      </c>
      <c r="J24" s="74">
        <f>'M 1500M'!H7</f>
        <v>3.0278935185185183E-3</v>
      </c>
      <c r="K24" s="73">
        <f>'M 1500M'!K7</f>
        <v>4</v>
      </c>
    </row>
    <row r="25" spans="1:11" x14ac:dyDescent="0.2">
      <c r="A25" s="72">
        <f>'M 400M'!$C$8</f>
        <v>3</v>
      </c>
      <c r="B25" s="2" t="str">
        <f>'M 400M'!F8</f>
        <v>Lionel Jones</v>
      </c>
      <c r="C25" s="96" t="str">
        <f>'M 400M'!G8</f>
        <v>FLORIDA RUNNING CLUB</v>
      </c>
      <c r="D25" s="74">
        <f>'M 400M'!$H$8</f>
        <v>6.4004629629629622E-4</v>
      </c>
      <c r="E25" s="73">
        <f>'M 400M'!K8</f>
        <v>4</v>
      </c>
      <c r="G25" s="72">
        <f>'M 1500M'!C8</f>
        <v>3</v>
      </c>
      <c r="H25" s="2" t="str">
        <f>'M 1500M'!F8</f>
        <v>Mark Benjamin</v>
      </c>
      <c r="I25" s="2" t="str">
        <f>'M 1500M'!G8</f>
        <v>INDIVIDUAL</v>
      </c>
      <c r="J25" s="74">
        <f>'M 1500M'!H8</f>
        <v>3.0394675925925923E-3</v>
      </c>
      <c r="K25" s="73" t="str">
        <f>'M 1500M'!K8</f>
        <v/>
      </c>
    </row>
    <row r="26" spans="1:11" x14ac:dyDescent="0.2">
      <c r="A26" s="72">
        <f>'M 400M'!$C$9</f>
        <v>4</v>
      </c>
      <c r="B26" s="2" t="str">
        <f>'M 400M'!F9</f>
        <v>Abraham Wilson</v>
      </c>
      <c r="C26" s="2" t="str">
        <f>'M 400M'!G9</f>
        <v>TRIGATORS</v>
      </c>
      <c r="D26" s="74">
        <f>'M 400M'!$H$9</f>
        <v>6.4907407407407405E-4</v>
      </c>
      <c r="E26" s="73">
        <f>'M 400M'!K9</f>
        <v>3</v>
      </c>
      <c r="G26" s="72">
        <f>'M 1500M'!C9</f>
        <v>4</v>
      </c>
      <c r="H26" s="2" t="str">
        <f>'M 1500M'!F9</f>
        <v>Patrick Maher</v>
      </c>
      <c r="I26" s="2" t="str">
        <f>'M 1500M'!G9</f>
        <v>SIGMA CHI</v>
      </c>
      <c r="J26" s="74">
        <f>'M 1500M'!H9</f>
        <v>3.0613425925925925E-3</v>
      </c>
      <c r="K26" s="73">
        <f>'M 1500M'!K9</f>
        <v>3</v>
      </c>
    </row>
    <row r="27" spans="1:11" x14ac:dyDescent="0.2">
      <c r="A27" s="72">
        <f>'M 400M'!$C$10</f>
        <v>5</v>
      </c>
      <c r="B27" s="2" t="str">
        <f>'M 400M'!F10</f>
        <v>Thomas Philipson</v>
      </c>
      <c r="C27" s="2" t="str">
        <f>'M 400M'!G10</f>
        <v>PHI KAPPA TAU</v>
      </c>
      <c r="D27" s="74">
        <f>'M 400M'!$H$10</f>
        <v>6.5335648148148143E-4</v>
      </c>
      <c r="E27" s="73">
        <f>'M 400M'!K10</f>
        <v>2</v>
      </c>
      <c r="G27" s="72">
        <f>'M 1500M'!C10</f>
        <v>5</v>
      </c>
      <c r="H27" s="2" t="str">
        <f>'M 1500M'!F10</f>
        <v>Mathew Gluck</v>
      </c>
      <c r="I27" s="2" t="str">
        <f>'M 1500M'!G10</f>
        <v>TRIGATORS</v>
      </c>
      <c r="J27" s="74">
        <f>'M 1500M'!H10</f>
        <v>3.0635416666666671E-3</v>
      </c>
      <c r="K27" s="73">
        <f>'M 1500M'!K10</f>
        <v>2</v>
      </c>
    </row>
    <row r="28" spans="1:11" x14ac:dyDescent="0.2">
      <c r="A28" s="72">
        <f>'M 400M'!$C$11</f>
        <v>6</v>
      </c>
      <c r="B28" s="2" t="str">
        <f>'M 400M'!F11</f>
        <v>Nickolas Sexson</v>
      </c>
      <c r="C28" s="2" t="str">
        <f>'M 400M'!G11</f>
        <v>INDIVIDUAL</v>
      </c>
      <c r="D28" s="74">
        <f>'M 400M'!H11</f>
        <v>6.5509259259259264E-4</v>
      </c>
      <c r="E28" s="73" t="str">
        <f>'M 400M'!K11</f>
        <v/>
      </c>
      <c r="G28" s="72">
        <f>'M 1500M'!C11</f>
        <v>6</v>
      </c>
      <c r="H28" s="2" t="str">
        <f>'M 1500M'!F11</f>
        <v>Luke Jeske</v>
      </c>
      <c r="I28" s="2" t="str">
        <f>'M 1500M'!G11</f>
        <v>TRIGATORS</v>
      </c>
      <c r="J28" s="74">
        <f>'M 1500M'!H11</f>
        <v>3.0905092592592594E-3</v>
      </c>
      <c r="K28" s="73">
        <f>'M 1500M'!K11</f>
        <v>1</v>
      </c>
    </row>
    <row r="29" spans="1:11" x14ac:dyDescent="0.2">
      <c r="A29" s="72">
        <f>'M 400M'!$C$12</f>
        <v>7</v>
      </c>
      <c r="B29" s="2" t="str">
        <f>'M 400M'!F12</f>
        <v>Derek Nelson</v>
      </c>
      <c r="C29" s="2" t="str">
        <f>'M 400M'!G12</f>
        <v>PHI KAPPA TAU</v>
      </c>
      <c r="D29" s="74">
        <f>'M 400M'!$H$12</f>
        <v>6.6030092592592583E-4</v>
      </c>
      <c r="E29" s="73">
        <f>'M 400M'!K12</f>
        <v>1</v>
      </c>
      <c r="G29" s="72">
        <f>'M 1500M'!C12</f>
        <v>7</v>
      </c>
      <c r="H29" s="2" t="str">
        <f>'M 1500M'!F12</f>
        <v>Clayton Cozzan</v>
      </c>
      <c r="I29" s="2" t="str">
        <f>'M 1500M'!G12</f>
        <v>TRIGATORS</v>
      </c>
      <c r="J29" s="74">
        <f>'M 1500M'!H12</f>
        <v>3.2335648148148145E-3</v>
      </c>
      <c r="K29" s="73" t="str">
        <f>'M 1500M'!K12</f>
        <v/>
      </c>
    </row>
    <row r="30" spans="1:11" x14ac:dyDescent="0.2">
      <c r="A30" s="72">
        <f>'M 400M'!$C$13</f>
        <v>8</v>
      </c>
      <c r="B30" s="2" t="str">
        <f>'M 400M'!F13</f>
        <v>Trey Lundquist</v>
      </c>
      <c r="C30" s="2" t="str">
        <f>'M 400M'!G13</f>
        <v>PHI DELT</v>
      </c>
      <c r="D30" s="74">
        <f>'M 400M'!$H$13</f>
        <v>6.6273148148148148E-4</v>
      </c>
      <c r="E30" s="73" t="str">
        <f>'M 400M'!K13</f>
        <v/>
      </c>
      <c r="G30" s="72">
        <f>'M 1500M'!C13</f>
        <v>8</v>
      </c>
      <c r="H30" s="2" t="str">
        <f>'M 1500M'!F13</f>
        <v>Harold Wheeler</v>
      </c>
      <c r="I30" s="2" t="str">
        <f>'M 1500M'!G13</f>
        <v>BETA THETA PI</v>
      </c>
      <c r="J30" s="74">
        <f>'M 1500M'!H13</f>
        <v>3.3798611111111113E-3</v>
      </c>
      <c r="K30" s="73" t="str">
        <f>'M 1500M'!K13</f>
        <v/>
      </c>
    </row>
    <row r="31" spans="1:11" x14ac:dyDescent="0.2">
      <c r="A31" s="72">
        <f>'M 400M'!$C$14</f>
        <v>9</v>
      </c>
      <c r="B31" s="2" t="str">
        <f>'M 400M'!F14</f>
        <v>Tyler Teurlings</v>
      </c>
      <c r="C31" s="2" t="str">
        <f>'M 400M'!G14</f>
        <v>INDIVIDUAL</v>
      </c>
      <c r="D31" s="74">
        <f>'M 400M'!$H$14</f>
        <v>6.7453703703703697E-4</v>
      </c>
      <c r="E31" s="73" t="str">
        <f>'M 400M'!K14</f>
        <v/>
      </c>
      <c r="G31" s="72">
        <f>'M 1500M'!C14</f>
        <v>9</v>
      </c>
      <c r="H31" s="2" t="str">
        <f>'M 1500M'!F14</f>
        <v>Justin Thompson</v>
      </c>
      <c r="I31" s="2" t="str">
        <f>'M 1500M'!G14</f>
        <v>INDIVIDUAL</v>
      </c>
      <c r="J31" s="74">
        <f>'M 1500M'!H14</f>
        <v>3.4144675925925922E-3</v>
      </c>
      <c r="K31" s="73" t="str">
        <f>'M 1500M'!K14</f>
        <v/>
      </c>
    </row>
    <row r="32" spans="1:11" ht="13.5" thickBot="1" x14ac:dyDescent="0.25">
      <c r="A32" s="75">
        <f>'M 400M'!$C$15</f>
        <v>10</v>
      </c>
      <c r="B32" s="71" t="str">
        <f>'M 400M'!F15</f>
        <v>Carson Brock</v>
      </c>
      <c r="C32" s="71" t="str">
        <f>'M 400M'!G15</f>
        <v>SIGMA CHI</v>
      </c>
      <c r="D32" s="76">
        <f>'M 400M'!$H$15</f>
        <v>6.7476851851851845E-4</v>
      </c>
      <c r="E32" s="77" t="str">
        <f>'M 400M'!K15</f>
        <v/>
      </c>
      <c r="G32" s="75">
        <f>'M 1500M'!C15</f>
        <v>10</v>
      </c>
      <c r="H32" s="71" t="str">
        <f>'M 1500M'!F15</f>
        <v>Eric Snyder</v>
      </c>
      <c r="I32" s="71" t="str">
        <f>'M 1500M'!G15</f>
        <v>INDIVIDUAL</v>
      </c>
      <c r="J32" s="76">
        <f>'M 1500M'!H15</f>
        <v>3.4446759259259257E-3</v>
      </c>
      <c r="K32" s="77" t="str">
        <f>'M 1500M'!K15</f>
        <v/>
      </c>
    </row>
    <row r="33" spans="1:11" ht="13.5" thickBot="1" x14ac:dyDescent="0.25"/>
    <row r="34" spans="1:11" x14ac:dyDescent="0.2">
      <c r="A34" s="104" t="s">
        <v>42</v>
      </c>
      <c r="B34" s="105"/>
      <c r="C34" s="105"/>
      <c r="D34" s="105"/>
      <c r="E34" s="106"/>
      <c r="G34" s="104" t="s">
        <v>44</v>
      </c>
      <c r="H34" s="105"/>
      <c r="I34" s="105"/>
      <c r="J34" s="105"/>
      <c r="K34" s="106"/>
    </row>
    <row r="35" spans="1:11" x14ac:dyDescent="0.2">
      <c r="A35" s="68" t="s">
        <v>2</v>
      </c>
      <c r="B35" s="92" t="s">
        <v>0</v>
      </c>
      <c r="C35" s="92" t="s">
        <v>46</v>
      </c>
      <c r="D35" s="92" t="s">
        <v>3</v>
      </c>
      <c r="E35" s="70" t="s">
        <v>4</v>
      </c>
      <c r="G35" s="68" t="s">
        <v>2</v>
      </c>
      <c r="H35" s="100" t="s">
        <v>0</v>
      </c>
      <c r="I35" s="100" t="s">
        <v>46</v>
      </c>
      <c r="J35" s="100" t="s">
        <v>3</v>
      </c>
      <c r="K35" s="70" t="s">
        <v>4</v>
      </c>
    </row>
    <row r="36" spans="1:11" x14ac:dyDescent="0.2">
      <c r="A36" s="72">
        <f>'M 800M'!C6</f>
        <v>1</v>
      </c>
      <c r="B36" s="2" t="str">
        <f>'M 800M'!F6</f>
        <v>Alexander Montgomery</v>
      </c>
      <c r="C36" s="2" t="str">
        <f>'M 800M'!G6</f>
        <v>WHITE LIGHTNING</v>
      </c>
      <c r="D36" s="74">
        <f>'M 800M'!H6</f>
        <v>1.4626157407407409E-3</v>
      </c>
      <c r="E36" s="73">
        <f>'M 800M'!K6</f>
        <v>6</v>
      </c>
      <c r="G36" s="72">
        <f>'M 100M'!C6</f>
        <v>1</v>
      </c>
      <c r="H36" s="2" t="str">
        <f>'M 200M'!F6</f>
        <v>Stephen Selman</v>
      </c>
      <c r="I36" s="2" t="str">
        <f>'M 200M'!G6</f>
        <v>INDIVIDUAL</v>
      </c>
      <c r="J36" s="74">
        <f>'M 200M'!H6</f>
        <v>2.6793981481481477E-4</v>
      </c>
      <c r="K36" s="73" t="str">
        <f>'M 200M'!K6</f>
        <v/>
      </c>
    </row>
    <row r="37" spans="1:11" x14ac:dyDescent="0.2">
      <c r="A37" s="72">
        <f>'M 800M'!C7</f>
        <v>2</v>
      </c>
      <c r="B37" s="2" t="str">
        <f>'M 800M'!F7</f>
        <v>Michael Burke</v>
      </c>
      <c r="C37" s="96" t="str">
        <f>'M 800M'!G7</f>
        <v>FLORIDA RUNNING CLUB</v>
      </c>
      <c r="D37" s="74">
        <f>'M 800M'!H7</f>
        <v>1.4726851851851852E-3</v>
      </c>
      <c r="E37" s="73">
        <f>'M 800M'!K7</f>
        <v>4</v>
      </c>
      <c r="G37" s="72">
        <f>'M 100M'!C7</f>
        <v>2</v>
      </c>
      <c r="H37" s="2" t="str">
        <f>'M 200M'!F7</f>
        <v>Eric Storts</v>
      </c>
      <c r="I37" s="2" t="str">
        <f>'M 200M'!G7</f>
        <v>BETA THETA PI</v>
      </c>
      <c r="J37" s="74">
        <f>'M 200M'!H7</f>
        <v>2.7210648148148152E-4</v>
      </c>
      <c r="K37" s="73">
        <f>'M 200M'!K7</f>
        <v>6</v>
      </c>
    </row>
    <row r="38" spans="1:11" x14ac:dyDescent="0.2">
      <c r="A38" s="72">
        <f>'M 800M'!C8</f>
        <v>3</v>
      </c>
      <c r="B38" s="2" t="str">
        <f>'M 800M'!F8</f>
        <v>Zachary Mori</v>
      </c>
      <c r="C38" s="2" t="str">
        <f>'M 800M'!G8</f>
        <v>TRIGATORS</v>
      </c>
      <c r="D38" s="74">
        <f>'M 800M'!H8</f>
        <v>1.5207175925925926E-3</v>
      </c>
      <c r="E38" s="73">
        <f>'M 800M'!K8</f>
        <v>3</v>
      </c>
      <c r="G38" s="72">
        <f>'M 100M'!C8</f>
        <v>3</v>
      </c>
      <c r="H38" s="2" t="str">
        <f>'M 200M'!F8</f>
        <v>Joshua Kelley</v>
      </c>
      <c r="I38" s="2" t="str">
        <f>'M 200M'!G8</f>
        <v>INDIVIDUAL</v>
      </c>
      <c r="J38" s="74">
        <f>'M 200M'!H8</f>
        <v>2.7766203703703704E-4</v>
      </c>
      <c r="K38" s="73" t="str">
        <f>'M 200M'!K8</f>
        <v/>
      </c>
    </row>
    <row r="39" spans="1:11" x14ac:dyDescent="0.2">
      <c r="A39" s="72">
        <f>'M 800M'!C9</f>
        <v>4</v>
      </c>
      <c r="B39" s="2" t="str">
        <f>'M 800M'!F9</f>
        <v>Joseph Bernardo</v>
      </c>
      <c r="C39" s="2" t="str">
        <f>'M 800M'!G9</f>
        <v>INDIVIDUAL</v>
      </c>
      <c r="D39" s="74">
        <f>'M 800M'!H9</f>
        <v>1.5234953703703704E-3</v>
      </c>
      <c r="E39" s="73" t="str">
        <f>'M 800M'!K9</f>
        <v/>
      </c>
      <c r="G39" s="72">
        <f>'M 100M'!C9</f>
        <v>4</v>
      </c>
      <c r="H39" s="2" t="str">
        <f>'M 200M'!F9</f>
        <v>Ibai Burgos</v>
      </c>
      <c r="I39" s="2" t="str">
        <f>'M 200M'!G9</f>
        <v>TRIGATORS</v>
      </c>
      <c r="J39" s="74">
        <f>'M 200M'!H9</f>
        <v>2.78125E-4</v>
      </c>
      <c r="K39" s="73">
        <f>'M 200M'!K9</f>
        <v>4</v>
      </c>
    </row>
    <row r="40" spans="1:11" x14ac:dyDescent="0.2">
      <c r="A40" s="72">
        <f>'M 800M'!C10</f>
        <v>5</v>
      </c>
      <c r="B40" s="2" t="str">
        <f>'M 800M'!F10</f>
        <v>Justin Thompson</v>
      </c>
      <c r="C40" s="2" t="str">
        <f>'M 800M'!G10</f>
        <v>INDIVIDUAL</v>
      </c>
      <c r="D40" s="74">
        <f>'M 800M'!H10</f>
        <v>1.5587962962962962E-3</v>
      </c>
      <c r="E40" s="73" t="str">
        <f>'M 800M'!K10</f>
        <v/>
      </c>
      <c r="G40" s="72">
        <f>'M 100M'!C10</f>
        <v>5</v>
      </c>
      <c r="H40" s="2" t="str">
        <f>'M 200M'!F10</f>
        <v>Oleg Desyatnikov</v>
      </c>
      <c r="I40" s="2" t="str">
        <f>'M 200M'!G10</f>
        <v>BETA THETA PI</v>
      </c>
      <c r="J40" s="74">
        <f>'M 200M'!H10</f>
        <v>2.8125000000000003E-4</v>
      </c>
      <c r="K40" s="73">
        <f>'M 200M'!K10</f>
        <v>3</v>
      </c>
    </row>
    <row r="41" spans="1:11" x14ac:dyDescent="0.2">
      <c r="A41" s="72">
        <f>'M 800M'!C11</f>
        <v>6</v>
      </c>
      <c r="B41" s="2" t="str">
        <f>'M 800M'!F11</f>
        <v>Dylan Conn</v>
      </c>
      <c r="C41" s="2" t="str">
        <f>'M 800M'!G11</f>
        <v>ZETA BETA TAU</v>
      </c>
      <c r="D41" s="74">
        <f>'M 800M'!H11</f>
        <v>1.5814814814814815E-3</v>
      </c>
      <c r="E41" s="73">
        <f>'M 800M'!K11</f>
        <v>2</v>
      </c>
      <c r="G41" s="72">
        <f>'M 100M'!C11</f>
        <v>6</v>
      </c>
      <c r="H41" s="2" t="str">
        <f>'M 200M'!F11</f>
        <v>Lee Kinzel</v>
      </c>
      <c r="I41" s="2" t="str">
        <f>'M 200M'!G11</f>
        <v>ZETA BETA TAU</v>
      </c>
      <c r="J41" s="74">
        <f>'M 200M'!H11</f>
        <v>2.8680555555555561E-4</v>
      </c>
      <c r="K41" s="73">
        <f>'M 200M'!K11</f>
        <v>2</v>
      </c>
    </row>
    <row r="42" spans="1:11" x14ac:dyDescent="0.2">
      <c r="A42" s="72">
        <f>'M 800M'!C12</f>
        <v>7</v>
      </c>
      <c r="B42" s="2" t="str">
        <f>'M 800M'!F12</f>
        <v>Mark Benjamin</v>
      </c>
      <c r="C42" s="96" t="str">
        <f>'M 800M'!G12</f>
        <v>FLORIDA RUNNING CLUB</v>
      </c>
      <c r="D42" s="74">
        <f>'M 800M'!H12</f>
        <v>1.6010416666666666E-3</v>
      </c>
      <c r="E42" s="73">
        <f>'M 800M'!K12</f>
        <v>1</v>
      </c>
      <c r="G42" s="72">
        <f>'M 100M'!C12</f>
        <v>7</v>
      </c>
      <c r="H42" s="2" t="str">
        <f>'M 200M'!F12</f>
        <v>Ryan Barows</v>
      </c>
      <c r="I42" s="2" t="str">
        <f>'M 200M'!G12</f>
        <v>PHI KAPPA TAU</v>
      </c>
      <c r="J42" s="74">
        <f>'M 200M'!H12</f>
        <v>2.9733796296296295E-4</v>
      </c>
      <c r="K42" s="73">
        <f>'M 200M'!K12</f>
        <v>1</v>
      </c>
    </row>
    <row r="43" spans="1:11" x14ac:dyDescent="0.2">
      <c r="A43" s="72">
        <f>'M 800M'!C13</f>
        <v>8</v>
      </c>
      <c r="B43" s="2" t="str">
        <f>'M 800M'!F13</f>
        <v>Daniel Ziebelman</v>
      </c>
      <c r="C43" s="2" t="str">
        <f>'M 800M'!G13</f>
        <v>PI KAPPA ALPHA</v>
      </c>
      <c r="D43" s="74">
        <f>'M 800M'!H13</f>
        <v>1.6145833333333333E-3</v>
      </c>
      <c r="E43" s="73" t="str">
        <f>'M 800M'!K13</f>
        <v/>
      </c>
      <c r="G43" s="72">
        <f>'M 100M'!C13</f>
        <v>8</v>
      </c>
      <c r="H43" s="2" t="str">
        <f>'M 200M'!F13</f>
        <v>Neil Phillips</v>
      </c>
      <c r="I43" s="2" t="str">
        <f>'M 200M'!G13</f>
        <v>INDIVIDUAL</v>
      </c>
      <c r="J43" s="74">
        <f>'M 200M'!H13</f>
        <v>3.0266203703703699E-4</v>
      </c>
      <c r="K43" s="73" t="str">
        <f>'M 200M'!K13</f>
        <v/>
      </c>
    </row>
    <row r="44" spans="1:11" x14ac:dyDescent="0.2">
      <c r="A44" s="72">
        <f>'M 800M'!C14</f>
        <v>9</v>
      </c>
      <c r="B44" s="2" t="str">
        <f>'M 800M'!F14</f>
        <v>Lee Seifer</v>
      </c>
      <c r="C44" s="2" t="str">
        <f>'M 800M'!G14</f>
        <v>PHI DELT</v>
      </c>
      <c r="D44" s="74">
        <f>'M 800M'!H14</f>
        <v>1.6412037037037037E-3</v>
      </c>
      <c r="E44" s="73" t="str">
        <f>'M 800M'!K14</f>
        <v/>
      </c>
      <c r="G44" s="72">
        <f>'M 100M'!C14</f>
        <v>9</v>
      </c>
      <c r="H44" s="2" t="str">
        <f>'M 200M'!F14</f>
        <v>Sean Beckman</v>
      </c>
      <c r="I44" s="2" t="str">
        <f>'M 200M'!G14</f>
        <v>ZETA BETA TAU</v>
      </c>
      <c r="J44" s="74">
        <f>'M 200M'!H14</f>
        <v>3.0833333333333337E-4</v>
      </c>
      <c r="K44" s="73" t="str">
        <f>'M 200M'!K14</f>
        <v/>
      </c>
    </row>
    <row r="45" spans="1:11" ht="13.5" thickBot="1" x14ac:dyDescent="0.25">
      <c r="A45" s="75">
        <f>'M 800M'!C15</f>
        <v>10</v>
      </c>
      <c r="B45" s="71" t="str">
        <f>'M 800M'!F15</f>
        <v>Connor Marshall</v>
      </c>
      <c r="C45" s="71" t="str">
        <f>'M 800M'!G15</f>
        <v>TRIGATORS</v>
      </c>
      <c r="D45" s="76">
        <f>'M 800M'!H15</f>
        <v>1.678703703703704E-3</v>
      </c>
      <c r="E45" s="77" t="str">
        <f>'M 800M'!K15</f>
        <v/>
      </c>
      <c r="G45" s="75">
        <f>'M 100M'!C15</f>
        <v>10</v>
      </c>
      <c r="H45" s="71" t="str">
        <f>'M 200M'!F15</f>
        <v>Andrew Campanile</v>
      </c>
      <c r="I45" s="71" t="str">
        <f>'M 200M'!G15</f>
        <v>PHI DELT</v>
      </c>
      <c r="J45" s="76">
        <f>'M 200M'!H15</f>
        <v>3.1041666666666669E-4</v>
      </c>
      <c r="K45" s="77" t="str">
        <f>'M 200M'!K15</f>
        <v/>
      </c>
    </row>
    <row r="46" spans="1:11" ht="13.5" thickBot="1" x14ac:dyDescent="0.25"/>
    <row r="47" spans="1:11" x14ac:dyDescent="0.2">
      <c r="A47" s="104" t="s">
        <v>49</v>
      </c>
      <c r="B47" s="105"/>
      <c r="C47" s="105"/>
      <c r="D47" s="105"/>
      <c r="E47" s="106"/>
      <c r="G47" s="104" t="s">
        <v>50</v>
      </c>
      <c r="H47" s="105"/>
      <c r="I47" s="105"/>
      <c r="J47" s="105"/>
      <c r="K47" s="106"/>
    </row>
    <row r="48" spans="1:11" x14ac:dyDescent="0.2">
      <c r="A48" s="68" t="s">
        <v>2</v>
      </c>
      <c r="B48" s="103" t="s">
        <v>46</v>
      </c>
      <c r="C48" s="103"/>
      <c r="D48" s="69" t="s">
        <v>3</v>
      </c>
      <c r="E48" s="70" t="s">
        <v>4</v>
      </c>
      <c r="G48" s="68" t="s">
        <v>2</v>
      </c>
      <c r="H48" s="103" t="s">
        <v>46</v>
      </c>
      <c r="I48" s="103"/>
      <c r="J48" s="92" t="s">
        <v>3</v>
      </c>
      <c r="K48" s="70" t="s">
        <v>4</v>
      </c>
    </row>
    <row r="49" spans="1:11" x14ac:dyDescent="0.2">
      <c r="A49" s="72">
        <f>'M 4x100M '!C6</f>
        <v>1</v>
      </c>
      <c r="B49" s="101" t="str">
        <f>'M 4x100M '!D6</f>
        <v>Phi Delta Theta</v>
      </c>
      <c r="C49" s="101"/>
      <c r="D49" s="74">
        <f>'M 4x100M '!E6</f>
        <v>5.4849537037037041E-4</v>
      </c>
      <c r="E49" s="73">
        <f>'M 4x100M '!F6</f>
        <v>12</v>
      </c>
      <c r="G49" s="72">
        <f>'M 4x200M'!C6</f>
        <v>1</v>
      </c>
      <c r="H49" s="101" t="str">
        <f>'M 4x200M'!D6</f>
        <v>Team Seitz</v>
      </c>
      <c r="I49" s="101"/>
      <c r="J49" s="74">
        <f>'M 4x200M'!E6</f>
        <v>1.153587962962963E-3</v>
      </c>
      <c r="K49" s="73"/>
    </row>
    <row r="50" spans="1:11" x14ac:dyDescent="0.2">
      <c r="A50" s="72">
        <f>'M 4x100M '!C7</f>
        <v>2</v>
      </c>
      <c r="B50" s="101" t="str">
        <f>'M 4x100M '!D7</f>
        <v>Team Seitz</v>
      </c>
      <c r="C50" s="101"/>
      <c r="D50" s="74">
        <f>'M 4x100M '!E7</f>
        <v>5.6956018518518521E-4</v>
      </c>
      <c r="E50" s="73"/>
      <c r="G50" s="72">
        <f>'M 4x200M'!C7</f>
        <v>2</v>
      </c>
      <c r="H50" s="101" t="str">
        <f>'M 4x200M'!D7</f>
        <v>ZBT</v>
      </c>
      <c r="I50" s="101"/>
      <c r="J50" s="74">
        <f>'M 4x200M'!E7</f>
        <v>1.1682870370370369E-3</v>
      </c>
      <c r="K50" s="73">
        <f>'M 4x200M'!F7</f>
        <v>12</v>
      </c>
    </row>
    <row r="51" spans="1:11" x14ac:dyDescent="0.2">
      <c r="A51" s="72">
        <f>'M 4x100M '!C8</f>
        <v>3</v>
      </c>
      <c r="B51" s="101" t="str">
        <f>'M 4x100M '!D8</f>
        <v>Beta</v>
      </c>
      <c r="C51" s="101"/>
      <c r="D51" s="74">
        <f>'M 4x100M '!E8</f>
        <v>5.7222222222222212E-4</v>
      </c>
      <c r="E51" s="73">
        <f>'M 4x100M '!F8</f>
        <v>10</v>
      </c>
      <c r="G51" s="72">
        <f>'M 4x200M'!C8</f>
        <v>3</v>
      </c>
      <c r="H51" s="101" t="str">
        <f>'M 4x200M'!D8</f>
        <v>Phi Delta Theta</v>
      </c>
      <c r="I51" s="101"/>
      <c r="J51" s="74">
        <f>'M 4x200M'!E8</f>
        <v>1.1726851851851852E-3</v>
      </c>
      <c r="K51" s="73">
        <f>'M 4x200M'!F8</f>
        <v>8</v>
      </c>
    </row>
    <row r="52" spans="1:11" x14ac:dyDescent="0.2">
      <c r="A52" s="72">
        <f>'M 4x100M '!C9</f>
        <v>4</v>
      </c>
      <c r="B52" s="101" t="str">
        <f>'M 4x100M '!D9</f>
        <v>ZBT</v>
      </c>
      <c r="C52" s="101"/>
      <c r="D52" s="74">
        <f>'M 4x100M '!E9</f>
        <v>5.9386574074074083E-4</v>
      </c>
      <c r="E52" s="73">
        <f>'M 4x100M '!F9</f>
        <v>8</v>
      </c>
      <c r="G52" s="72">
        <f>'M 4x200M'!C9</f>
        <v>4</v>
      </c>
      <c r="H52" s="101" t="str">
        <f>'M 4x200M'!D9</f>
        <v>Phi Tau</v>
      </c>
      <c r="I52" s="101"/>
      <c r="J52" s="74">
        <f>'M 4x200M'!E9</f>
        <v>1.1925925925925925E-3</v>
      </c>
      <c r="K52" s="73">
        <f>'M 4x200M'!F9</f>
        <v>6</v>
      </c>
    </row>
    <row r="53" spans="1:11" ht="13.5" thickBot="1" x14ac:dyDescent="0.25">
      <c r="A53" s="75">
        <f>'M 4x100M '!C10</f>
        <v>5</v>
      </c>
      <c r="B53" s="102" t="str">
        <f>'M 4x100M '!D10</f>
        <v>Tri-Gators</v>
      </c>
      <c r="C53" s="102"/>
      <c r="D53" s="76">
        <f>'M 4x100M '!E10</f>
        <v>6.1030092592592592E-4</v>
      </c>
      <c r="E53" s="77">
        <f>'M 4x100M '!F10</f>
        <v>6</v>
      </c>
      <c r="G53" s="75">
        <f>'M 4x200M'!C10</f>
        <v>5</v>
      </c>
      <c r="H53" s="102" t="str">
        <f>'M 4x200M'!D10</f>
        <v>Tri-Gators</v>
      </c>
      <c r="I53" s="102"/>
      <c r="J53" s="76">
        <f>'M 4x200M'!E10</f>
        <v>1.2188657407407408E-3</v>
      </c>
      <c r="K53" s="77">
        <f>'M 4x200M'!F10</f>
        <v>4</v>
      </c>
    </row>
    <row r="54" spans="1:11" x14ac:dyDescent="0.2">
      <c r="A54" s="7"/>
      <c r="B54" s="7"/>
      <c r="C54" s="7"/>
      <c r="D54" s="7"/>
      <c r="J54" s="7"/>
    </row>
  </sheetData>
  <mergeCells count="20">
    <mergeCell ref="A8:E8"/>
    <mergeCell ref="G8:K8"/>
    <mergeCell ref="A21:E21"/>
    <mergeCell ref="G21:K21"/>
    <mergeCell ref="A34:E34"/>
    <mergeCell ref="G34:K34"/>
    <mergeCell ref="A47:E47"/>
    <mergeCell ref="G47:K47"/>
    <mergeCell ref="B48:C48"/>
    <mergeCell ref="H48:I48"/>
    <mergeCell ref="B49:C49"/>
    <mergeCell ref="H49:I49"/>
    <mergeCell ref="B53:C53"/>
    <mergeCell ref="H53:I53"/>
    <mergeCell ref="B50:C50"/>
    <mergeCell ref="H50:I50"/>
    <mergeCell ref="B51:C51"/>
    <mergeCell ref="H51:I51"/>
    <mergeCell ref="B52:C52"/>
    <mergeCell ref="H52:I52"/>
  </mergeCells>
  <pageMargins left="0.7" right="0.7" top="0.75" bottom="0.75" header="0.3" footer="0.3"/>
  <pageSetup scale="7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51"/>
  <sheetViews>
    <sheetView view="pageLayout" zoomScaleNormal="100" workbookViewId="0">
      <selection activeCell="B17" sqref="B17"/>
    </sheetView>
  </sheetViews>
  <sheetFormatPr defaultRowHeight="12.75" x14ac:dyDescent="0.2"/>
  <cols>
    <col min="1" max="1" width="7.85546875" customWidth="1"/>
    <col min="2" max="2" width="19.7109375" customWidth="1"/>
    <col min="3" max="3" width="19.85546875" customWidth="1"/>
    <col min="4" max="4" width="11.85546875" customWidth="1"/>
    <col min="5" max="5" width="7.85546875" customWidth="1"/>
    <col min="7" max="7" width="7.85546875" customWidth="1"/>
    <col min="8" max="9" width="19.7109375" customWidth="1"/>
    <col min="10" max="10" width="11.85546875" customWidth="1"/>
    <col min="11" max="11" width="7.85546875" customWidth="1"/>
  </cols>
  <sheetData>
    <row r="7" spans="1:11" ht="13.5" thickBot="1" x14ac:dyDescent="0.25"/>
    <row r="8" spans="1:11" x14ac:dyDescent="0.2">
      <c r="A8" s="104" t="s">
        <v>197</v>
      </c>
      <c r="B8" s="105"/>
      <c r="C8" s="105"/>
      <c r="D8" s="105"/>
      <c r="E8" s="106"/>
      <c r="G8" s="104" t="s">
        <v>198</v>
      </c>
      <c r="H8" s="105"/>
      <c r="I8" s="105"/>
      <c r="J8" s="105"/>
      <c r="K8" s="106"/>
    </row>
    <row r="9" spans="1:11" x14ac:dyDescent="0.2">
      <c r="A9" s="68" t="s">
        <v>2</v>
      </c>
      <c r="B9" s="99" t="s">
        <v>0</v>
      </c>
      <c r="C9" s="99" t="s">
        <v>46</v>
      </c>
      <c r="D9" s="99" t="s">
        <v>205</v>
      </c>
      <c r="E9" s="70" t="s">
        <v>4</v>
      </c>
      <c r="G9" s="68" t="s">
        <v>2</v>
      </c>
      <c r="H9" s="99" t="s">
        <v>0</v>
      </c>
      <c r="I9" s="99" t="s">
        <v>46</v>
      </c>
      <c r="J9" s="99" t="s">
        <v>205</v>
      </c>
      <c r="K9" s="70" t="s">
        <v>4</v>
      </c>
    </row>
    <row r="10" spans="1:11" x14ac:dyDescent="0.2">
      <c r="A10" s="72">
        <f>'W Shot Put'!C6</f>
        <v>1</v>
      </c>
      <c r="B10" s="97" t="str">
        <f>'W Shot Put'!F6</f>
        <v>Kacy Seynders</v>
      </c>
      <c r="C10" s="97" t="str">
        <f>'W Shot Put'!G6</f>
        <v>TRI-GATORS</v>
      </c>
      <c r="D10" s="97">
        <f>'W Shot Put'!H6</f>
        <v>17</v>
      </c>
      <c r="E10" s="73">
        <f>'W Shot Put'!K6</f>
        <v>6</v>
      </c>
      <c r="G10" s="72">
        <f>'M Shot Put'!C6</f>
        <v>1</v>
      </c>
      <c r="H10" s="97" t="str">
        <f>'M Shot Put'!F6</f>
        <v>Matthew Simms</v>
      </c>
      <c r="I10" s="97" t="str">
        <f>'M Shot Put'!G6</f>
        <v>PHI KAPPA TAU</v>
      </c>
      <c r="J10" s="97" t="str">
        <f>'M Shot Put'!H6</f>
        <v>36'11"</v>
      </c>
      <c r="K10" s="73">
        <f>'M Shot Put'!K6</f>
        <v>6</v>
      </c>
    </row>
    <row r="11" spans="1:11" x14ac:dyDescent="0.2">
      <c r="A11" s="72">
        <f>'W Shot Put'!C7</f>
        <v>2</v>
      </c>
      <c r="B11" s="97" t="str">
        <f>'W Shot Put'!F7</f>
        <v>Megan Harmon</v>
      </c>
      <c r="C11" s="97" t="str">
        <f>'W Shot Put'!G7</f>
        <v>KAPPA ALPHA THETA</v>
      </c>
      <c r="D11" s="97">
        <f>'W Shot Put'!H7</f>
        <v>21</v>
      </c>
      <c r="E11" s="73">
        <f>'W Shot Put'!K7</f>
        <v>4</v>
      </c>
      <c r="G11" s="72">
        <f>'M Shot Put'!C7</f>
        <v>2</v>
      </c>
      <c r="H11" s="97" t="str">
        <f>'M Shot Put'!F7</f>
        <v>Eric Bielefeldt</v>
      </c>
      <c r="I11" s="97" t="str">
        <f>'M Shot Put'!G7</f>
        <v>BETA THETA PI</v>
      </c>
      <c r="J11" s="97" t="str">
        <f>'M Shot Put'!H7</f>
        <v>35'11"</v>
      </c>
      <c r="K11" s="73">
        <f>'M Shot Put'!K7</f>
        <v>4</v>
      </c>
    </row>
    <row r="12" spans="1:11" x14ac:dyDescent="0.2">
      <c r="A12" s="72">
        <f>'W Shot Put'!C8</f>
        <v>3</v>
      </c>
      <c r="B12" s="97" t="str">
        <f>'W Shot Put'!F8</f>
        <v>Diana Nelson</v>
      </c>
      <c r="C12" s="97" t="str">
        <f>'W Shot Put'!G8</f>
        <v>TRI-GATORS</v>
      </c>
      <c r="D12" s="97">
        <f>'W Shot Put'!H8</f>
        <v>22</v>
      </c>
      <c r="E12" s="73">
        <f>'W Shot Put'!K8</f>
        <v>3</v>
      </c>
      <c r="G12" s="72">
        <f>'M Shot Put'!C8</f>
        <v>3</v>
      </c>
      <c r="H12" s="97" t="str">
        <f>'M Shot Put'!F8</f>
        <v>Ryan Strobel</v>
      </c>
      <c r="I12" s="97" t="str">
        <f>'M Shot Put'!G8</f>
        <v>WHITE LIGHTNING</v>
      </c>
      <c r="J12" s="97" t="str">
        <f>'M Shot Put'!H8</f>
        <v>35'11"</v>
      </c>
      <c r="K12" s="73">
        <f>'M Shot Put'!K8</f>
        <v>3</v>
      </c>
    </row>
    <row r="13" spans="1:11" x14ac:dyDescent="0.2">
      <c r="A13" s="72">
        <f>'W Shot Put'!C9</f>
        <v>4</v>
      </c>
      <c r="B13" s="97" t="str">
        <f>'W Shot Put'!F9</f>
        <v>Olivia Gerth</v>
      </c>
      <c r="C13" s="97" t="str">
        <f>'W Shot Put'!G9</f>
        <v>KAPPA ALPHA THETA</v>
      </c>
      <c r="D13" s="97">
        <f>'W Shot Put'!H9</f>
        <v>25</v>
      </c>
      <c r="E13" s="73">
        <f>'W Shot Put'!K9</f>
        <v>2</v>
      </c>
      <c r="G13" s="72">
        <f>'M Shot Put'!C9</f>
        <v>4</v>
      </c>
      <c r="H13" s="97" t="str">
        <f>'M Shot Put'!F9</f>
        <v>Drew Henderson</v>
      </c>
      <c r="I13" s="97" t="str">
        <f>'M Shot Put'!G9</f>
        <v>PHI KAPPA TAU</v>
      </c>
      <c r="J13" s="97" t="str">
        <f>'M Shot Put'!H9</f>
        <v>34'6"</v>
      </c>
      <c r="K13" s="73">
        <f>'M Shot Put'!K9</f>
        <v>2</v>
      </c>
    </row>
    <row r="14" spans="1:11" x14ac:dyDescent="0.2">
      <c r="A14" s="72">
        <f>'W Shot Put'!C10</f>
        <v>5</v>
      </c>
      <c r="B14" s="97" t="str">
        <f>'W Shot Put'!F10</f>
        <v>Gabriella Samuels</v>
      </c>
      <c r="C14" s="97" t="str">
        <f>'W Shot Put'!G10</f>
        <v>INDIVIDUAL</v>
      </c>
      <c r="D14" s="97">
        <f>'W Shot Put'!H10</f>
        <v>37</v>
      </c>
      <c r="E14" s="73" t="str">
        <f>'W Shot Put'!K10</f>
        <v/>
      </c>
      <c r="G14" s="72">
        <f>'M Shot Put'!C10</f>
        <v>5</v>
      </c>
      <c r="H14" s="97" t="str">
        <f>'M Shot Put'!F10</f>
        <v>Cameron Karaus</v>
      </c>
      <c r="I14" s="97" t="str">
        <f>'M Shot Put'!G10</f>
        <v>SIGMA CHI</v>
      </c>
      <c r="J14" s="97" t="str">
        <f>'M Shot Put'!H10</f>
        <v>31'10"</v>
      </c>
      <c r="K14" s="73">
        <f>'M Shot Put'!K10</f>
        <v>1</v>
      </c>
    </row>
    <row r="15" spans="1:11" x14ac:dyDescent="0.2">
      <c r="A15" s="72" t="str">
        <f>'W Shot Put'!C11</f>
        <v/>
      </c>
      <c r="B15" s="97" t="str">
        <f>'W Shot Put'!F11</f>
        <v/>
      </c>
      <c r="C15" s="97" t="str">
        <f>'W Shot Put'!G11</f>
        <v/>
      </c>
      <c r="D15" s="97"/>
      <c r="E15" s="73" t="str">
        <f>'W Shot Put'!K11</f>
        <v/>
      </c>
      <c r="G15" s="72">
        <f>'M Shot Put'!C11</f>
        <v>6</v>
      </c>
      <c r="H15" s="97" t="str">
        <f>'M Shot Put'!F11</f>
        <v>John Collins</v>
      </c>
      <c r="I15" s="97" t="str">
        <f>'M Shot Put'!G11</f>
        <v>BETA THETA PI</v>
      </c>
      <c r="J15" s="97" t="str">
        <f>'M Shot Put'!H11</f>
        <v>30'4"</v>
      </c>
      <c r="K15" s="73">
        <f>'M Shot Put'!K11</f>
        <v>0</v>
      </c>
    </row>
    <row r="16" spans="1:11" x14ac:dyDescent="0.2">
      <c r="A16" s="72" t="str">
        <f>'W Shot Put'!C12</f>
        <v/>
      </c>
      <c r="B16" s="97" t="str">
        <f>'W Shot Put'!F12</f>
        <v/>
      </c>
      <c r="C16" s="97" t="str">
        <f>'W Shot Put'!G12</f>
        <v/>
      </c>
      <c r="D16" s="97"/>
      <c r="E16" s="73" t="str">
        <f>'W Shot Put'!K12</f>
        <v/>
      </c>
      <c r="G16" s="72">
        <f>'M Shot Put'!C12</f>
        <v>7</v>
      </c>
      <c r="H16" s="97" t="str">
        <f>'M Shot Put'!F12</f>
        <v>Joseph Lancos</v>
      </c>
      <c r="I16" s="97" t="str">
        <f>'M Shot Put'!G12</f>
        <v>PHI DELT</v>
      </c>
      <c r="J16" s="97" t="str">
        <f>'M Shot Put'!H12</f>
        <v>30'11"</v>
      </c>
      <c r="K16" s="73">
        <f>'M Shot Put'!K12</f>
        <v>0</v>
      </c>
    </row>
    <row r="17" spans="1:11" ht="13.5" thickBot="1" x14ac:dyDescent="0.25">
      <c r="A17" s="75" t="str">
        <f>'W Shot Put'!C13</f>
        <v/>
      </c>
      <c r="B17" s="98" t="str">
        <f>'W Shot Put'!F13</f>
        <v/>
      </c>
      <c r="C17" s="98" t="str">
        <f>'W Shot Put'!G13</f>
        <v/>
      </c>
      <c r="D17" s="98"/>
      <c r="E17" s="77" t="str">
        <f>'W Shot Put'!K13</f>
        <v/>
      </c>
      <c r="G17" s="75">
        <f>'M Shot Put'!C13</f>
        <v>8</v>
      </c>
      <c r="H17" s="98" t="str">
        <f>'M Shot Put'!F13</f>
        <v>Michael High</v>
      </c>
      <c r="I17" s="98" t="str">
        <f>'M Shot Put'!G13</f>
        <v>PHI DELT</v>
      </c>
      <c r="J17" s="98" t="str">
        <f>'M Shot Put'!H13</f>
        <v>30'10"</v>
      </c>
      <c r="K17" s="77">
        <f>'M Shot Put'!K13</f>
        <v>0</v>
      </c>
    </row>
    <row r="18" spans="1:11" ht="13.5" thickBot="1" x14ac:dyDescent="0.25"/>
    <row r="19" spans="1:11" x14ac:dyDescent="0.2">
      <c r="A19" s="104" t="s">
        <v>200</v>
      </c>
      <c r="B19" s="105"/>
      <c r="C19" s="105"/>
      <c r="D19" s="105"/>
      <c r="E19" s="106"/>
      <c r="G19" s="104" t="s">
        <v>199</v>
      </c>
      <c r="H19" s="105"/>
      <c r="I19" s="105"/>
      <c r="J19" s="105"/>
      <c r="K19" s="106"/>
    </row>
    <row r="20" spans="1:11" x14ac:dyDescent="0.2">
      <c r="A20" s="68" t="s">
        <v>2</v>
      </c>
      <c r="B20" s="99" t="s">
        <v>0</v>
      </c>
      <c r="C20" s="99" t="s">
        <v>46</v>
      </c>
      <c r="D20" s="99" t="s">
        <v>205</v>
      </c>
      <c r="E20" s="70" t="s">
        <v>4</v>
      </c>
      <c r="G20" s="68" t="s">
        <v>2</v>
      </c>
      <c r="H20" s="99" t="s">
        <v>0</v>
      </c>
      <c r="I20" s="99" t="s">
        <v>46</v>
      </c>
      <c r="J20" s="99" t="s">
        <v>205</v>
      </c>
      <c r="K20" s="70" t="s">
        <v>4</v>
      </c>
    </row>
    <row r="21" spans="1:11" x14ac:dyDescent="0.2">
      <c r="A21" s="72">
        <f>'W Long Jump'!C6</f>
        <v>1</v>
      </c>
      <c r="B21" s="97" t="str">
        <f>'W Long Jump'!F6</f>
        <v>Christine Guinan</v>
      </c>
      <c r="C21" s="97" t="str">
        <f>'W Long Jump'!G6</f>
        <v>KAPPA ALPHA THETA</v>
      </c>
      <c r="D21" s="97">
        <f>'W Long Jump'!H6</f>
        <v>12.7</v>
      </c>
      <c r="E21" s="73">
        <f>'W Long Jump'!K6</f>
        <v>6</v>
      </c>
      <c r="G21" s="72">
        <f>'M Long Jump'!C6</f>
        <v>1</v>
      </c>
      <c r="H21" s="97" t="str">
        <f>'M Long Jump'!F6</f>
        <v>Rodney Ndum</v>
      </c>
      <c r="I21" s="97" t="str">
        <f>'M Long Jump'!G6</f>
        <v>INDIVIDUAL</v>
      </c>
      <c r="J21" s="97">
        <f>'M Long Jump'!H6</f>
        <v>18.8</v>
      </c>
      <c r="K21" s="73">
        <f>'M Long Jump'!K6</f>
        <v>0</v>
      </c>
    </row>
    <row r="22" spans="1:11" x14ac:dyDescent="0.2">
      <c r="A22" s="72">
        <f>'W Long Jump'!C7</f>
        <v>2</v>
      </c>
      <c r="B22" s="97" t="str">
        <f>'W Long Jump'!F7</f>
        <v>Courtney Nachlas</v>
      </c>
      <c r="C22" s="97" t="str">
        <f>'W Long Jump'!G7</f>
        <v>KAPPA ALPHA THETA</v>
      </c>
      <c r="D22" s="97">
        <f>'W Long Jump'!H7</f>
        <v>7.4</v>
      </c>
      <c r="E22" s="73">
        <f>'W Long Jump'!K7</f>
        <v>4</v>
      </c>
      <c r="G22" s="72">
        <f>'M Long Jump'!C7</f>
        <v>2</v>
      </c>
      <c r="H22" s="97" t="str">
        <f>'M Long Jump'!F7</f>
        <v>David Brock</v>
      </c>
      <c r="I22" s="97" t="str">
        <f>'M Long Jump'!G7</f>
        <v>PHI DELT</v>
      </c>
      <c r="J22" s="97">
        <f>'M Long Jump'!H7</f>
        <v>18.7</v>
      </c>
      <c r="K22" s="73">
        <f>'M Long Jump'!K7</f>
        <v>6</v>
      </c>
    </row>
    <row r="23" spans="1:11" x14ac:dyDescent="0.2">
      <c r="A23" s="72" t="str">
        <f>'W Long Jump'!C8</f>
        <v/>
      </c>
      <c r="B23" s="97" t="str">
        <f>'W Long Jump'!F8</f>
        <v/>
      </c>
      <c r="C23" s="97" t="str">
        <f>'W Long Jump'!G8</f>
        <v/>
      </c>
      <c r="D23" s="97"/>
      <c r="E23" s="73" t="str">
        <f>'W Long Jump'!K8</f>
        <v/>
      </c>
      <c r="G23" s="72">
        <f>'M Long Jump'!C8</f>
        <v>3</v>
      </c>
      <c r="H23" s="97" t="str">
        <f>'M Long Jump'!F8</f>
        <v>Kyle Sheppard</v>
      </c>
      <c r="I23" s="97" t="str">
        <f>'M Long Jump'!G8</f>
        <v>BETA THETA PI</v>
      </c>
      <c r="J23" s="97">
        <f>'M Long Jump'!H8</f>
        <v>18.3</v>
      </c>
      <c r="K23" s="73">
        <f>'M Long Jump'!K8</f>
        <v>4</v>
      </c>
    </row>
    <row r="24" spans="1:11" x14ac:dyDescent="0.2">
      <c r="A24" s="72" t="str">
        <f>'W Long Jump'!C9</f>
        <v/>
      </c>
      <c r="B24" s="97" t="str">
        <f>'W Long Jump'!F9</f>
        <v/>
      </c>
      <c r="C24" s="97" t="str">
        <f>'W Long Jump'!G9</f>
        <v/>
      </c>
      <c r="D24" s="97"/>
      <c r="E24" s="73" t="str">
        <f>'W Long Jump'!K9</f>
        <v/>
      </c>
      <c r="G24" s="72">
        <f>'M Long Jump'!C9</f>
        <v>4</v>
      </c>
      <c r="H24" s="97" t="str">
        <f>'M Long Jump'!F9</f>
        <v>Fabian Diaz</v>
      </c>
      <c r="I24" s="97" t="str">
        <f>'M Long Jump'!G9</f>
        <v>PHI DELT</v>
      </c>
      <c r="J24" s="97">
        <f>'M Long Jump'!H9</f>
        <v>17.600000000000001</v>
      </c>
      <c r="K24" s="73">
        <f>'M Long Jump'!K9</f>
        <v>3</v>
      </c>
    </row>
    <row r="25" spans="1:11" x14ac:dyDescent="0.2">
      <c r="A25" s="72" t="str">
        <f>'W Long Jump'!C10</f>
        <v/>
      </c>
      <c r="B25" s="97" t="str">
        <f>'W Long Jump'!F10</f>
        <v/>
      </c>
      <c r="C25" s="97" t="str">
        <f>'W Long Jump'!G10</f>
        <v/>
      </c>
      <c r="D25" s="97"/>
      <c r="E25" s="73" t="str">
        <f>'W Long Jump'!K10</f>
        <v/>
      </c>
      <c r="G25" s="72">
        <f>'M Long Jump'!C10</f>
        <v>5</v>
      </c>
      <c r="H25" s="97" t="str">
        <f>'M Long Jump'!F10</f>
        <v>Derek Nelson</v>
      </c>
      <c r="I25" s="97" t="str">
        <f>'M Long Jump'!G10</f>
        <v>PHI KAPPA TAU</v>
      </c>
      <c r="J25" s="97">
        <f>'M Long Jump'!H10</f>
        <v>17.100000000000001</v>
      </c>
      <c r="K25" s="73">
        <f>'M Long Jump'!K10</f>
        <v>2</v>
      </c>
    </row>
    <row r="26" spans="1:11" x14ac:dyDescent="0.2">
      <c r="A26" s="72" t="str">
        <f>'W Long Jump'!C11</f>
        <v/>
      </c>
      <c r="B26" s="97" t="str">
        <f>'W Long Jump'!F11</f>
        <v/>
      </c>
      <c r="C26" s="97" t="str">
        <f>'W Long Jump'!G11</f>
        <v/>
      </c>
      <c r="D26" s="97"/>
      <c r="E26" s="73" t="str">
        <f>'W Long Jump'!K11</f>
        <v/>
      </c>
      <c r="G26" s="72">
        <f>'M Long Jump'!C11</f>
        <v>6</v>
      </c>
      <c r="H26" s="97" t="str">
        <f>'M Long Jump'!F11</f>
        <v>Nicholas Alter</v>
      </c>
      <c r="I26" s="97" t="str">
        <f>'M Long Jump'!G11</f>
        <v>ZETA BETA TAU</v>
      </c>
      <c r="J26" s="97">
        <f>'M Long Jump'!H11</f>
        <v>15.6</v>
      </c>
      <c r="K26" s="73">
        <f>'M Long Jump'!K11</f>
        <v>1</v>
      </c>
    </row>
    <row r="27" spans="1:11" x14ac:dyDescent="0.2">
      <c r="A27" s="72" t="str">
        <f>'W Long Jump'!C12</f>
        <v/>
      </c>
      <c r="B27" s="97" t="str">
        <f>'W Long Jump'!F12</f>
        <v/>
      </c>
      <c r="C27" s="97" t="str">
        <f>'W Long Jump'!G12</f>
        <v/>
      </c>
      <c r="D27" s="97"/>
      <c r="E27" s="73" t="str">
        <f>'W Long Jump'!K12</f>
        <v/>
      </c>
      <c r="G27" s="72">
        <f>'M Long Jump'!C12</f>
        <v>7</v>
      </c>
      <c r="H27" s="97" t="str">
        <f>'M Long Jump'!F12</f>
        <v>Tanner Weigand</v>
      </c>
      <c r="I27" s="97" t="str">
        <f>'M Long Jump'!G12</f>
        <v>BETA THETA PI</v>
      </c>
      <c r="J27" s="97">
        <f>'M Long Jump'!H12</f>
        <v>15.5</v>
      </c>
      <c r="K27" s="73">
        <f>'M Long Jump'!K12</f>
        <v>0</v>
      </c>
    </row>
    <row r="28" spans="1:11" ht="13.5" thickBot="1" x14ac:dyDescent="0.25">
      <c r="A28" s="75" t="str">
        <f>'W Long Jump'!C13</f>
        <v/>
      </c>
      <c r="B28" s="98" t="str">
        <f>'W Long Jump'!F13</f>
        <v/>
      </c>
      <c r="C28" s="98" t="str">
        <f>'W Long Jump'!G13</f>
        <v/>
      </c>
      <c r="D28" s="98"/>
      <c r="E28" s="77" t="str">
        <f>'W Long Jump'!K13</f>
        <v/>
      </c>
      <c r="G28" s="75">
        <f>'M Long Jump'!C13</f>
        <v>8</v>
      </c>
      <c r="H28" s="98" t="str">
        <f>'M Long Jump'!F13</f>
        <v>Nathan Gore</v>
      </c>
      <c r="I28" s="98" t="str">
        <f>'M Long Jump'!G13</f>
        <v>PHI KAPPA TAU</v>
      </c>
      <c r="J28" s="98">
        <f>'M Long Jump'!H13</f>
        <v>14.1</v>
      </c>
      <c r="K28" s="77">
        <f>'M Long Jump'!K13</f>
        <v>0</v>
      </c>
    </row>
    <row r="29" spans="1:11" ht="13.5" thickBot="1" x14ac:dyDescent="0.25"/>
    <row r="30" spans="1:11" x14ac:dyDescent="0.2">
      <c r="A30" s="104" t="s">
        <v>201</v>
      </c>
      <c r="B30" s="105"/>
      <c r="C30" s="105"/>
      <c r="D30" s="105"/>
      <c r="E30" s="106"/>
      <c r="G30" s="104" t="s">
        <v>202</v>
      </c>
      <c r="H30" s="105"/>
      <c r="I30" s="105"/>
      <c r="J30" s="105"/>
      <c r="K30" s="106"/>
    </row>
    <row r="31" spans="1:11" x14ac:dyDescent="0.2">
      <c r="A31" s="68" t="s">
        <v>2</v>
      </c>
      <c r="B31" s="99" t="s">
        <v>0</v>
      </c>
      <c r="C31" s="99" t="s">
        <v>46</v>
      </c>
      <c r="D31" s="99" t="s">
        <v>205</v>
      </c>
      <c r="E31" s="70" t="s">
        <v>4</v>
      </c>
      <c r="G31" s="68" t="s">
        <v>2</v>
      </c>
      <c r="H31" s="99" t="s">
        <v>0</v>
      </c>
      <c r="I31" s="99" t="s">
        <v>46</v>
      </c>
      <c r="J31" s="99" t="s">
        <v>205</v>
      </c>
      <c r="K31" s="70" t="s">
        <v>4</v>
      </c>
    </row>
    <row r="32" spans="1:11" x14ac:dyDescent="0.2">
      <c r="A32" s="72">
        <f>'W Triple Jump'!C6</f>
        <v>1</v>
      </c>
      <c r="B32" s="97" t="str">
        <f>'W Triple Jump'!F6</f>
        <v>Latifat Oginni</v>
      </c>
      <c r="C32" s="97" t="str">
        <f>'W Triple Jump'!G6</f>
        <v>INDIVIDUAL</v>
      </c>
      <c r="D32" s="97" t="str">
        <f>'W Triple Jump'!H6</f>
        <v>29'6"</v>
      </c>
      <c r="E32" s="73" t="str">
        <f>'W Triple Jump'!K6</f>
        <v/>
      </c>
      <c r="G32" s="72">
        <f>'M Triple Jump'!C6</f>
        <v>1</v>
      </c>
      <c r="H32" s="97" t="str">
        <f>'M Triple Jump'!F6</f>
        <v>Rodney Ndum</v>
      </c>
      <c r="I32" s="97" t="str">
        <f>'M Triple Jump'!G6</f>
        <v>INDIVIDUAL</v>
      </c>
      <c r="J32" s="97" t="str">
        <f>'M Triple Jump'!H6</f>
        <v>39'4"</v>
      </c>
      <c r="K32" s="73" t="str">
        <f>'M Triple Jump'!K6</f>
        <v/>
      </c>
    </row>
    <row r="33" spans="1:11" x14ac:dyDescent="0.2">
      <c r="A33" s="72">
        <f>'W Triple Jump'!C7</f>
        <v>2</v>
      </c>
      <c r="B33" s="97" t="str">
        <f>'W Triple Jump'!F7</f>
        <v>Audreen Robinson</v>
      </c>
      <c r="C33" s="97" t="str">
        <f>'W Triple Jump'!G7</f>
        <v>INDIVIDUAL</v>
      </c>
      <c r="D33" s="97" t="str">
        <f>'W Triple Jump'!H7</f>
        <v>29'2"</v>
      </c>
      <c r="E33" s="73" t="str">
        <f>'W Triple Jump'!K7</f>
        <v/>
      </c>
      <c r="G33" s="72">
        <f>'M Triple Jump'!C7</f>
        <v>2</v>
      </c>
      <c r="H33" s="97" t="str">
        <f>'M Triple Jump'!F7</f>
        <v>Chris Maignan</v>
      </c>
      <c r="I33" s="97" t="str">
        <f>'M Triple Jump'!G7</f>
        <v>INDIVIDUAL</v>
      </c>
      <c r="J33" s="97" t="str">
        <f>'M Triple Jump'!H7</f>
        <v>38'3</v>
      </c>
      <c r="K33" s="73" t="str">
        <f>'M Triple Jump'!K7</f>
        <v/>
      </c>
    </row>
    <row r="34" spans="1:11" x14ac:dyDescent="0.2">
      <c r="A34" s="72">
        <f>'W Triple Jump'!C8</f>
        <v>3</v>
      </c>
      <c r="B34" s="97" t="str">
        <f>'W Triple Jump'!F8</f>
        <v>Christine Guinan</v>
      </c>
      <c r="C34" s="97" t="str">
        <f>'W Triple Jump'!G8</f>
        <v>KAPPA ALPHA THETA</v>
      </c>
      <c r="D34" s="97">
        <f>'W Triple Jump'!H8</f>
        <v>0</v>
      </c>
      <c r="E34" s="73" t="str">
        <f>'W Triple Jump'!K8</f>
        <v/>
      </c>
      <c r="G34" s="72">
        <f>'M Triple Jump'!C8</f>
        <v>3</v>
      </c>
      <c r="H34" s="97" t="str">
        <f>'M Triple Jump'!F8</f>
        <v>Matthew Sheinbaum</v>
      </c>
      <c r="I34" s="97" t="str">
        <f>'M Triple Jump'!G8</f>
        <v>BETA THETA PI</v>
      </c>
      <c r="J34" s="97" t="str">
        <f>'M Triple Jump'!H8</f>
        <v>34'9"</v>
      </c>
      <c r="K34" s="73">
        <f>'M Triple Jump'!K8</f>
        <v>6</v>
      </c>
    </row>
    <row r="35" spans="1:11" x14ac:dyDescent="0.2">
      <c r="A35" s="72" t="str">
        <f>'W Triple Jump'!C9</f>
        <v/>
      </c>
      <c r="B35" s="97" t="str">
        <f>'W Triple Jump'!F9</f>
        <v/>
      </c>
      <c r="C35" s="97" t="str">
        <f>'W Triple Jump'!G9</f>
        <v/>
      </c>
      <c r="D35" s="97"/>
      <c r="E35" s="73" t="str">
        <f>'W Triple Jump'!K9</f>
        <v/>
      </c>
      <c r="G35" s="72">
        <f>'M Triple Jump'!C9</f>
        <v>4</v>
      </c>
      <c r="H35" s="97" t="str">
        <f>'M Triple Jump'!F9</f>
        <v>Gilbert Murimwa</v>
      </c>
      <c r="I35" s="97" t="str">
        <f>'M Triple Jump'!G9</f>
        <v>BETA THETA PI</v>
      </c>
      <c r="J35" s="97" t="str">
        <f>'M Triple Jump'!H9</f>
        <v>34'2"</v>
      </c>
      <c r="K35" s="73">
        <f>'M Triple Jump'!K9</f>
        <v>4</v>
      </c>
    </row>
    <row r="36" spans="1:11" x14ac:dyDescent="0.2">
      <c r="A36" s="72" t="str">
        <f>'W Triple Jump'!C10</f>
        <v/>
      </c>
      <c r="B36" s="97" t="str">
        <f>'W Triple Jump'!F10</f>
        <v/>
      </c>
      <c r="C36" s="97" t="str">
        <f>'W Triple Jump'!G10</f>
        <v/>
      </c>
      <c r="D36" s="97"/>
      <c r="E36" s="73" t="str">
        <f>'W Triple Jump'!K10</f>
        <v/>
      </c>
      <c r="G36" s="72">
        <f>'M Triple Jump'!C10</f>
        <v>5</v>
      </c>
      <c r="H36" s="97" t="str">
        <f>'M Triple Jump'!F10</f>
        <v>Max Klein</v>
      </c>
      <c r="I36" s="97" t="str">
        <f>'M Triple Jump'!G10</f>
        <v>ZETA BETA TAU</v>
      </c>
      <c r="J36" s="97" t="str">
        <f>'M Triple Jump'!H10</f>
        <v>32'7"</v>
      </c>
      <c r="K36" s="73">
        <f>'M Triple Jump'!K10</f>
        <v>3</v>
      </c>
    </row>
    <row r="37" spans="1:11" x14ac:dyDescent="0.2">
      <c r="A37" s="72" t="str">
        <f>'W Triple Jump'!C11</f>
        <v/>
      </c>
      <c r="B37" s="97" t="str">
        <f>'W Triple Jump'!F11</f>
        <v/>
      </c>
      <c r="C37" s="97" t="str">
        <f>'W Triple Jump'!G11</f>
        <v/>
      </c>
      <c r="D37" s="97"/>
      <c r="E37" s="73" t="str">
        <f>'W Triple Jump'!K11</f>
        <v/>
      </c>
      <c r="G37" s="72">
        <f>'M Triple Jump'!C11</f>
        <v>6</v>
      </c>
      <c r="H37" s="97" t="str">
        <f>'M Triple Jump'!F11</f>
        <v>Joseph Lancos</v>
      </c>
      <c r="I37" s="97" t="str">
        <f>'M Triple Jump'!G11</f>
        <v>PHI DELT</v>
      </c>
      <c r="J37" s="97" t="str">
        <f>'M Triple Jump'!H11</f>
        <v>32'7"</v>
      </c>
      <c r="K37" s="73">
        <f>'M Triple Jump'!K11</f>
        <v>2</v>
      </c>
    </row>
    <row r="38" spans="1:11" x14ac:dyDescent="0.2">
      <c r="A38" s="72" t="str">
        <f>'W Triple Jump'!C12</f>
        <v/>
      </c>
      <c r="B38" s="97" t="str">
        <f>'W Triple Jump'!F12</f>
        <v/>
      </c>
      <c r="C38" s="97" t="str">
        <f>'W Triple Jump'!G12</f>
        <v/>
      </c>
      <c r="D38" s="97"/>
      <c r="E38" s="73" t="str">
        <f>'W Triple Jump'!K12</f>
        <v/>
      </c>
      <c r="G38" s="72">
        <f>'M Triple Jump'!C12</f>
        <v>7</v>
      </c>
      <c r="H38" s="97" t="str">
        <f>'M Triple Jump'!F12</f>
        <v>Kyle Dickinson</v>
      </c>
      <c r="I38" s="97" t="str">
        <f>'M Triple Jump'!G12</f>
        <v>PHI DELT</v>
      </c>
      <c r="J38" s="97" t="str">
        <f>'M Triple Jump'!H12</f>
        <v>32'3"</v>
      </c>
      <c r="K38" s="73">
        <f>'M Triple Jump'!K12</f>
        <v>1</v>
      </c>
    </row>
    <row r="39" spans="1:11" ht="13.5" thickBot="1" x14ac:dyDescent="0.25">
      <c r="A39" s="75" t="str">
        <f>'W Triple Jump'!C13</f>
        <v/>
      </c>
      <c r="B39" s="98" t="str">
        <f>'W Triple Jump'!F13</f>
        <v/>
      </c>
      <c r="C39" s="98" t="str">
        <f>'W Triple Jump'!G13</f>
        <v/>
      </c>
      <c r="D39" s="98"/>
      <c r="E39" s="77" t="str">
        <f>'W Triple Jump'!K13</f>
        <v/>
      </c>
      <c r="G39" s="75">
        <f>'M Triple Jump'!C13</f>
        <v>8</v>
      </c>
      <c r="H39" s="98" t="str">
        <f>'M Triple Jump'!F13</f>
        <v>Christopher Johnson</v>
      </c>
      <c r="I39" s="98" t="str">
        <f>'M Triple Jump'!G13</f>
        <v>PHI KAPPA TAU</v>
      </c>
      <c r="J39" s="98" t="str">
        <f>'M Triple Jump'!H13</f>
        <v>27'6"</v>
      </c>
      <c r="K39" s="77">
        <f>'M Triple Jump'!K13</f>
        <v>0</v>
      </c>
    </row>
    <row r="40" spans="1:11" ht="13.5" thickBot="1" x14ac:dyDescent="0.25"/>
    <row r="41" spans="1:11" x14ac:dyDescent="0.2">
      <c r="A41" s="104" t="s">
        <v>204</v>
      </c>
      <c r="B41" s="105"/>
      <c r="C41" s="105"/>
      <c r="D41" s="105"/>
      <c r="E41" s="106"/>
      <c r="G41" s="104" t="s">
        <v>203</v>
      </c>
      <c r="H41" s="105"/>
      <c r="I41" s="105"/>
      <c r="J41" s="105"/>
      <c r="K41" s="106"/>
    </row>
    <row r="42" spans="1:11" x14ac:dyDescent="0.2">
      <c r="A42" s="68" t="s">
        <v>2</v>
      </c>
      <c r="B42" s="103" t="s">
        <v>46</v>
      </c>
      <c r="C42" s="103"/>
      <c r="D42" s="99" t="s">
        <v>205</v>
      </c>
      <c r="E42" s="70" t="s">
        <v>4</v>
      </c>
      <c r="G42" s="68" t="s">
        <v>2</v>
      </c>
      <c r="H42" s="103" t="s">
        <v>46</v>
      </c>
      <c r="I42" s="103"/>
      <c r="J42" s="99" t="s">
        <v>205</v>
      </c>
      <c r="K42" s="70" t="s">
        <v>4</v>
      </c>
    </row>
    <row r="43" spans="1:11" x14ac:dyDescent="0.2">
      <c r="A43" s="72">
        <f>'W High Jump'!C6</f>
        <v>1</v>
      </c>
      <c r="B43" s="97" t="str">
        <f>'W High Jump'!F6</f>
        <v>Courtney Capehart</v>
      </c>
      <c r="C43" s="97" t="str">
        <f>'W High Jump'!G6</f>
        <v>INDIVIDUAL</v>
      </c>
      <c r="D43" s="97">
        <f>'W High Jump'!H6</f>
        <v>4.4000000000000004</v>
      </c>
      <c r="E43" s="73" t="str">
        <f>'W High Jump'!K6</f>
        <v/>
      </c>
      <c r="G43" s="72">
        <f>'M High Jump'!C6</f>
        <v>1</v>
      </c>
      <c r="H43" s="97" t="str">
        <f>'M High Jump'!F6</f>
        <v>Lorenzo Bean</v>
      </c>
      <c r="I43" s="97" t="str">
        <f>'M High Jump'!G6</f>
        <v>PI KAPPA ALPHA</v>
      </c>
      <c r="J43" s="97" t="str">
        <f>'M High Jump'!H6</f>
        <v>6'1"</v>
      </c>
      <c r="K43" s="73">
        <f>'M High Jump'!K6</f>
        <v>6</v>
      </c>
    </row>
    <row r="44" spans="1:11" x14ac:dyDescent="0.2">
      <c r="A44" s="72">
        <f>'W High Jump'!C7</f>
        <v>2</v>
      </c>
      <c r="B44" s="97" t="str">
        <f>'W High Jump'!F7</f>
        <v>Venessa Arellano</v>
      </c>
      <c r="C44" s="97" t="str">
        <f>'W High Jump'!G7</f>
        <v>KAPPA ALPHA THETA</v>
      </c>
      <c r="D44" s="97">
        <f>'W High Jump'!H7</f>
        <v>4.2</v>
      </c>
      <c r="E44" s="73">
        <f>'W High Jump'!K7</f>
        <v>6</v>
      </c>
      <c r="G44" s="72">
        <f>'M High Jump'!C7</f>
        <v>2</v>
      </c>
      <c r="H44" s="97" t="str">
        <f>'M High Jump'!F7</f>
        <v>Kyle Sheppard</v>
      </c>
      <c r="I44" s="97" t="str">
        <f>'M High Jump'!G7</f>
        <v>BETA THETA PI</v>
      </c>
      <c r="J44" s="97" t="str">
        <f>'M High Jump'!H7</f>
        <v>5'7"</v>
      </c>
      <c r="K44" s="73">
        <f>'M High Jump'!K7</f>
        <v>4</v>
      </c>
    </row>
    <row r="45" spans="1:11" x14ac:dyDescent="0.2">
      <c r="A45" s="72" t="str">
        <f>'W High Jump'!C8</f>
        <v/>
      </c>
      <c r="B45" s="97" t="str">
        <f>'W High Jump'!F8</f>
        <v/>
      </c>
      <c r="C45" s="97" t="str">
        <f>'W High Jump'!G8</f>
        <v/>
      </c>
      <c r="D45" s="97"/>
      <c r="E45" s="73" t="str">
        <f>'W High Jump'!K8</f>
        <v/>
      </c>
      <c r="G45" s="72">
        <f>'M High Jump'!C8</f>
        <v>3</v>
      </c>
      <c r="H45" s="97" t="str">
        <f>'M High Jump'!F8</f>
        <v>Evan Diaz de Arce</v>
      </c>
      <c r="I45" s="97" t="str">
        <f>'M High Jump'!G8</f>
        <v>INDIVIDUAL</v>
      </c>
      <c r="J45" s="97" t="str">
        <f>'M High Jump'!H8</f>
        <v>5'5"</v>
      </c>
      <c r="K45" s="73" t="str">
        <f>'M High Jump'!K8</f>
        <v/>
      </c>
    </row>
    <row r="46" spans="1:11" x14ac:dyDescent="0.2">
      <c r="A46" s="72" t="str">
        <f>'W High Jump'!C9</f>
        <v/>
      </c>
      <c r="B46" s="97" t="str">
        <f>'W High Jump'!F9</f>
        <v/>
      </c>
      <c r="C46" s="97" t="str">
        <f>'W High Jump'!G9</f>
        <v/>
      </c>
      <c r="D46" s="97"/>
      <c r="E46" s="73" t="str">
        <f>'W High Jump'!K9</f>
        <v/>
      </c>
      <c r="G46" s="72">
        <f>'M High Jump'!C9</f>
        <v>4</v>
      </c>
      <c r="H46" s="97" t="str">
        <f>'M High Jump'!F9</f>
        <v>Fabian Diaz</v>
      </c>
      <c r="I46" s="97" t="str">
        <f>'M High Jump'!G9</f>
        <v>PHI DELT</v>
      </c>
      <c r="J46" s="97" t="str">
        <f>'M High Jump'!H9</f>
        <v>5'3"</v>
      </c>
      <c r="K46" s="73">
        <f>'M High Jump'!K9</f>
        <v>3</v>
      </c>
    </row>
    <row r="47" spans="1:11" x14ac:dyDescent="0.2">
      <c r="A47" s="72" t="str">
        <f>'W High Jump'!C10</f>
        <v/>
      </c>
      <c r="B47" s="97" t="str">
        <f>'W High Jump'!F10</f>
        <v/>
      </c>
      <c r="C47" s="97" t="str">
        <f>'W High Jump'!G10</f>
        <v/>
      </c>
      <c r="D47" s="97"/>
      <c r="E47" s="73" t="str">
        <f>'W High Jump'!K10</f>
        <v/>
      </c>
      <c r="G47" s="72">
        <f>'M High Jump'!C10</f>
        <v>5</v>
      </c>
      <c r="H47" s="97" t="str">
        <f>'M High Jump'!F10</f>
        <v>Justin Hall</v>
      </c>
      <c r="I47" s="97" t="str">
        <f>'M High Jump'!G10</f>
        <v>TRIGATORS</v>
      </c>
      <c r="J47" s="97" t="str">
        <f>'M High Jump'!H10</f>
        <v>5'11"</v>
      </c>
      <c r="K47" s="73">
        <f>'M High Jump'!K10</f>
        <v>2</v>
      </c>
    </row>
    <row r="48" spans="1:11" x14ac:dyDescent="0.2">
      <c r="A48" s="72" t="str">
        <f>'W High Jump'!C11</f>
        <v/>
      </c>
      <c r="B48" s="97" t="str">
        <f>'W High Jump'!F11</f>
        <v/>
      </c>
      <c r="C48" s="97" t="str">
        <f>'W High Jump'!G11</f>
        <v/>
      </c>
      <c r="D48" s="97"/>
      <c r="E48" s="73" t="str">
        <f>'W High Jump'!K11</f>
        <v/>
      </c>
      <c r="G48" s="72">
        <f>'M High Jump'!C11</f>
        <v>5</v>
      </c>
      <c r="H48" s="97" t="str">
        <f>'M High Jump'!F11</f>
        <v>William Scott</v>
      </c>
      <c r="I48" s="97" t="str">
        <f>'M High Jump'!G11</f>
        <v>INDIVIDUAL</v>
      </c>
      <c r="J48" s="97" t="str">
        <f>'M High Jump'!H11</f>
        <v>5'11"</v>
      </c>
      <c r="K48" s="73" t="str">
        <f>'M High Jump'!K11</f>
        <v/>
      </c>
    </row>
    <row r="49" spans="1:11" x14ac:dyDescent="0.2">
      <c r="A49" s="72" t="str">
        <f>'W High Jump'!C12</f>
        <v/>
      </c>
      <c r="B49" s="97" t="str">
        <f>'W High Jump'!F12</f>
        <v/>
      </c>
      <c r="C49" s="97" t="str">
        <f>'W High Jump'!G12</f>
        <v/>
      </c>
      <c r="D49" s="97"/>
      <c r="E49" s="73" t="str">
        <f>'W High Jump'!K12</f>
        <v/>
      </c>
      <c r="G49" s="72">
        <f>'M High Jump'!C12</f>
        <v>7</v>
      </c>
      <c r="H49" s="97" t="str">
        <f>'M High Jump'!F12</f>
        <v>David Brock</v>
      </c>
      <c r="I49" s="97" t="str">
        <f>'M High Jump'!G12</f>
        <v>PHI DELT</v>
      </c>
      <c r="J49" s="97" t="str">
        <f>'M High Jump'!H12</f>
        <v>4'11"</v>
      </c>
      <c r="K49" s="73">
        <f>'M High Jump'!K12</f>
        <v>1</v>
      </c>
    </row>
    <row r="50" spans="1:11" ht="13.5" thickBot="1" x14ac:dyDescent="0.25">
      <c r="A50" s="75" t="str">
        <f>'W High Jump'!C13</f>
        <v/>
      </c>
      <c r="B50" s="98" t="str">
        <f>'W High Jump'!F13</f>
        <v/>
      </c>
      <c r="C50" s="98" t="str">
        <f>'W High Jump'!G13</f>
        <v/>
      </c>
      <c r="D50" s="98"/>
      <c r="E50" s="77" t="str">
        <f>'W High Jump'!K13</f>
        <v/>
      </c>
      <c r="G50" s="75">
        <f>'M High Jump'!C13</f>
        <v>8</v>
      </c>
      <c r="H50" s="98" t="str">
        <f>'M High Jump'!F13</f>
        <v>Cole Hovey</v>
      </c>
      <c r="I50" s="98" t="str">
        <f>'M High Jump'!G13</f>
        <v>INDIVIDUAL</v>
      </c>
      <c r="J50" s="98">
        <f>'M High Jump'!H13</f>
        <v>0</v>
      </c>
      <c r="K50" s="77">
        <f>'M High Jump'!K13</f>
        <v>0</v>
      </c>
    </row>
    <row r="51" spans="1:11" x14ac:dyDescent="0.2">
      <c r="A51" s="7"/>
      <c r="B51" s="7"/>
      <c r="C51" s="7"/>
      <c r="D51" s="7"/>
      <c r="J51" s="7"/>
    </row>
  </sheetData>
  <mergeCells count="10">
    <mergeCell ref="A41:E41"/>
    <mergeCell ref="G41:K41"/>
    <mergeCell ref="B42:C42"/>
    <mergeCell ref="H42:I42"/>
    <mergeCell ref="A8:E8"/>
    <mergeCell ref="G8:K8"/>
    <mergeCell ref="A19:E19"/>
    <mergeCell ref="G19:K19"/>
    <mergeCell ref="A30:E30"/>
    <mergeCell ref="G30:K30"/>
  </mergeCells>
  <pageMargins left="0.7" right="0.7" top="0.75" bottom="0.75" header="0.3" footer="0.3"/>
  <pageSetup scale="7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I38" sqref="I38"/>
    </sheetView>
  </sheetViews>
  <sheetFormatPr defaultRowHeight="12.75" x14ac:dyDescent="0.2"/>
  <cols>
    <col min="2" max="2" width="9.140625" style="47"/>
    <col min="3" max="6" width="9.140625" style="7"/>
    <col min="9" max="9" width="15.140625" bestFit="1" customWidth="1"/>
  </cols>
  <sheetData>
    <row r="1" spans="1:9" x14ac:dyDescent="0.2">
      <c r="A1" s="112" t="s">
        <v>6</v>
      </c>
      <c r="B1" s="112"/>
      <c r="C1" s="113"/>
      <c r="D1" s="113"/>
      <c r="E1" s="113"/>
      <c r="F1" s="113"/>
      <c r="G1" s="113"/>
      <c r="H1" s="113"/>
    </row>
    <row r="2" spans="1:9" x14ac:dyDescent="0.2">
      <c r="A2" s="112"/>
      <c r="B2" s="112"/>
      <c r="C2" s="114"/>
      <c r="D2" s="114"/>
      <c r="E2" s="114"/>
      <c r="F2" s="114"/>
      <c r="G2" s="114"/>
      <c r="H2" s="114"/>
    </row>
    <row r="3" spans="1:9" x14ac:dyDescent="0.2">
      <c r="I3" s="48" t="s">
        <v>3</v>
      </c>
    </row>
    <row r="4" spans="1:9" x14ac:dyDescent="0.2">
      <c r="A4" s="107" t="s">
        <v>7</v>
      </c>
      <c r="B4" s="107"/>
      <c r="C4" s="115"/>
      <c r="D4" s="115"/>
      <c r="E4" s="115"/>
      <c r="F4" s="115"/>
      <c r="G4" s="115"/>
      <c r="H4" s="116"/>
    </row>
    <row r="5" spans="1:9" x14ac:dyDescent="0.2">
      <c r="A5" s="107"/>
      <c r="B5" s="107"/>
      <c r="C5" s="117"/>
      <c r="D5" s="117"/>
      <c r="E5" s="117"/>
      <c r="F5" s="117"/>
      <c r="G5" s="117"/>
      <c r="H5" s="118"/>
      <c r="I5" s="49"/>
    </row>
    <row r="6" spans="1:9" x14ac:dyDescent="0.2">
      <c r="A6" s="107" t="s">
        <v>8</v>
      </c>
      <c r="B6" s="107"/>
      <c r="C6" s="108"/>
      <c r="D6" s="108"/>
      <c r="E6" s="108"/>
      <c r="F6" s="108"/>
      <c r="G6" s="108"/>
      <c r="H6" s="109"/>
    </row>
    <row r="7" spans="1:9" x14ac:dyDescent="0.2">
      <c r="A7" s="107"/>
      <c r="B7" s="107"/>
      <c r="C7" s="110"/>
      <c r="D7" s="110"/>
      <c r="E7" s="110"/>
      <c r="F7" s="110"/>
      <c r="G7" s="110"/>
      <c r="H7" s="111"/>
      <c r="I7" s="49"/>
    </row>
    <row r="8" spans="1:9" x14ac:dyDescent="0.2">
      <c r="A8" s="107" t="s">
        <v>9</v>
      </c>
      <c r="B8" s="107"/>
      <c r="C8" s="108"/>
      <c r="D8" s="108"/>
      <c r="E8" s="108"/>
      <c r="F8" s="108"/>
      <c r="G8" s="108"/>
      <c r="H8" s="109"/>
    </row>
    <row r="9" spans="1:9" x14ac:dyDescent="0.2">
      <c r="A9" s="107"/>
      <c r="B9" s="107"/>
      <c r="C9" s="110"/>
      <c r="D9" s="110"/>
      <c r="E9" s="110"/>
      <c r="F9" s="110"/>
      <c r="G9" s="110"/>
      <c r="H9" s="111"/>
      <c r="I9" s="49"/>
    </row>
  </sheetData>
  <mergeCells count="8">
    <mergeCell ref="A8:B9"/>
    <mergeCell ref="C8:H9"/>
    <mergeCell ref="C6:H7"/>
    <mergeCell ref="A1:B2"/>
    <mergeCell ref="C1:H2"/>
    <mergeCell ref="A4:B5"/>
    <mergeCell ref="C4:H5"/>
    <mergeCell ref="A6:B7"/>
  </mergeCells>
  <pageMargins left="0.7" right="0.7" top="0.75" bottom="0.75" header="0.3" footer="0.3"/>
  <pageSetup paperSize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C2:L70"/>
  <sheetViews>
    <sheetView zoomScaleNormal="100" workbookViewId="0">
      <selection activeCell="K12" sqref="K12"/>
    </sheetView>
  </sheetViews>
  <sheetFormatPr defaultRowHeight="12.75" x14ac:dyDescent="0.2"/>
  <cols>
    <col min="2" max="2" width="3.28515625" customWidth="1"/>
    <col min="4" max="4" width="9.140625" hidden="1" customWidth="1"/>
    <col min="6" max="7" width="25.42578125" customWidth="1"/>
    <col min="8" max="8" width="12" style="27" customWidth="1"/>
    <col min="9" max="10" width="12" style="27" hidden="1" customWidth="1"/>
    <col min="11" max="11" width="9.140625" style="7"/>
  </cols>
  <sheetData>
    <row r="2" spans="3:11" ht="12.75" customHeight="1" x14ac:dyDescent="0.2">
      <c r="C2" s="120" t="s">
        <v>30</v>
      </c>
      <c r="D2" s="120"/>
      <c r="E2" s="120"/>
      <c r="F2" s="120"/>
      <c r="G2" s="120"/>
      <c r="H2" s="120"/>
      <c r="I2" s="120"/>
      <c r="J2" s="120"/>
      <c r="K2" s="120"/>
    </row>
    <row r="3" spans="3:11" ht="12.75" customHeight="1" x14ac:dyDescent="0.2">
      <c r="C3" s="120"/>
      <c r="D3" s="120"/>
      <c r="E3" s="120"/>
      <c r="F3" s="120"/>
      <c r="G3" s="120"/>
      <c r="H3" s="120"/>
      <c r="I3" s="120"/>
      <c r="J3" s="120"/>
      <c r="K3" s="120"/>
    </row>
    <row r="4" spans="3:11" ht="13.5" thickBot="1" x14ac:dyDescent="0.25"/>
    <row r="5" spans="3:11" x14ac:dyDescent="0.2">
      <c r="C5" s="4" t="s">
        <v>2</v>
      </c>
      <c r="D5" s="51" t="s">
        <v>2</v>
      </c>
      <c r="E5" s="5" t="s">
        <v>26</v>
      </c>
      <c r="F5" s="5" t="s">
        <v>0</v>
      </c>
      <c r="G5" s="5" t="s">
        <v>1</v>
      </c>
      <c r="H5" s="28" t="s">
        <v>3</v>
      </c>
      <c r="I5" s="62" t="s">
        <v>3</v>
      </c>
      <c r="J5" s="62" t="s">
        <v>3</v>
      </c>
      <c r="K5" s="6" t="s">
        <v>4</v>
      </c>
    </row>
    <row r="6" spans="3:11" x14ac:dyDescent="0.2">
      <c r="C6" s="61">
        <f t="shared" ref="C6:C50" si="0">IF(H6="","",IF(G6="FLORIDA CLUB SWIMMING","",RANK(I6,$I$6:$I$50,1)))</f>
        <v>1</v>
      </c>
      <c r="D6" s="61" t="str">
        <f t="shared" ref="D6:D50" si="1">IF(J6="","", RANK($J6,$J$6:$J$50,1))</f>
        <v/>
      </c>
      <c r="E6" s="59">
        <v>224</v>
      </c>
      <c r="F6" s="59" t="str">
        <f>IF(E6="", "", VLOOKUP(E6, 'Team List'!$A:$B, 2, FALSE))</f>
        <v>Mark Benjamin</v>
      </c>
      <c r="G6" s="59" t="str">
        <f>IF(E6="", "", VLOOKUP(E6, 'Team List'!$A:$C, 3, FALSE))</f>
        <v>INDIVIDUAL</v>
      </c>
      <c r="H6" s="64">
        <v>6.3915509259259264E-3</v>
      </c>
      <c r="I6" s="63">
        <f t="shared" ref="I6:I50" si="2">IF(G6="FLORIDA CLUB SWIMMING", "", IF(H6="", "", H6))</f>
        <v>6.3915509259259264E-3</v>
      </c>
      <c r="J6" s="63" t="str">
        <f t="shared" ref="J6:J50" si="3">IF($G6="FLORIDA CLUB SWIMMING", "", IF($G6="INDIVIDUAL", "", IF(H6="", "", H6)))</f>
        <v/>
      </c>
      <c r="K6" s="15"/>
    </row>
    <row r="7" spans="3:11" x14ac:dyDescent="0.2">
      <c r="C7" s="61">
        <f t="shared" si="0"/>
        <v>2</v>
      </c>
      <c r="D7" s="61">
        <f t="shared" si="1"/>
        <v>1</v>
      </c>
      <c r="E7" s="59">
        <v>72</v>
      </c>
      <c r="F7" s="59" t="str">
        <f>IF(E7="", "", VLOOKUP(E7, 'Team List'!$A:$B, 2, FALSE))</f>
        <v>Mathew Gluck</v>
      </c>
      <c r="G7" s="59" t="str">
        <f>IF(E7="", "", VLOOKUP(E7, 'Team List'!$A:$C, 3, FALSE))</f>
        <v>TRIGATORS</v>
      </c>
      <c r="H7" s="64">
        <v>6.4741898148148146E-3</v>
      </c>
      <c r="I7" s="63">
        <f t="shared" si="2"/>
        <v>6.4741898148148146E-3</v>
      </c>
      <c r="J7" s="63">
        <f t="shared" si="3"/>
        <v>6.4741898148148146E-3</v>
      </c>
      <c r="K7" s="15">
        <v>6</v>
      </c>
    </row>
    <row r="8" spans="3:11" x14ac:dyDescent="0.2">
      <c r="C8" s="61">
        <f t="shared" si="0"/>
        <v>3</v>
      </c>
      <c r="D8" s="61" t="str">
        <f t="shared" si="1"/>
        <v/>
      </c>
      <c r="E8" s="59">
        <v>201</v>
      </c>
      <c r="F8" s="59" t="str">
        <f>IF(E8="", "", VLOOKUP(E8, 'Team List'!$A:$B, 2, FALSE))</f>
        <v>Ray Spradlin</v>
      </c>
      <c r="G8" s="59" t="str">
        <f>IF(E8="", "", VLOOKUP(E8, 'Team List'!$A:$C, 3, FALSE))</f>
        <v>INDIVIDUAL</v>
      </c>
      <c r="H8" s="60">
        <v>6.7011574074074065E-3</v>
      </c>
      <c r="I8" s="63">
        <f t="shared" si="2"/>
        <v>6.7011574074074065E-3</v>
      </c>
      <c r="J8" s="63" t="str">
        <f t="shared" si="3"/>
        <v/>
      </c>
      <c r="K8" s="15" t="str">
        <f>IF(D8="","",IF(D8=1,6,IF(D8=2,4,IF(D8=3,3,IF(D8=4,2,IF(D8=5,1,""))))))</f>
        <v/>
      </c>
    </row>
    <row r="9" spans="3:11" x14ac:dyDescent="0.2">
      <c r="C9" s="61">
        <f t="shared" si="0"/>
        <v>4</v>
      </c>
      <c r="D9" s="61">
        <f t="shared" si="1"/>
        <v>2</v>
      </c>
      <c r="E9" s="59">
        <v>118</v>
      </c>
      <c r="F9" s="59" t="str">
        <f>IF(E9="", "", VLOOKUP(E9, 'Team List'!$A:$B, 2, FALSE))</f>
        <v>Peter Jude</v>
      </c>
      <c r="G9" s="59" t="str">
        <f>IF(E9="", "", VLOOKUP(E9, 'Team List'!$A:$C, 3, FALSE))</f>
        <v>FLORIDA RUNNING CLUB</v>
      </c>
      <c r="H9" s="64">
        <v>6.7381944444444434E-3</v>
      </c>
      <c r="I9" s="63">
        <f t="shared" si="2"/>
        <v>6.7381944444444434E-3</v>
      </c>
      <c r="J9" s="63">
        <f t="shared" si="3"/>
        <v>6.7381944444444434E-3</v>
      </c>
      <c r="K9" s="15">
        <v>4</v>
      </c>
    </row>
    <row r="10" spans="3:11" x14ac:dyDescent="0.2">
      <c r="C10" s="61">
        <f t="shared" si="0"/>
        <v>5</v>
      </c>
      <c r="D10" s="61">
        <f t="shared" si="1"/>
        <v>3</v>
      </c>
      <c r="E10" s="59">
        <v>66</v>
      </c>
      <c r="F10" s="59" t="str">
        <f>IF(E10="", "", VLOOKUP(E10, 'Team List'!$A:$B, 2, FALSE))</f>
        <v>Clayton Cozzan</v>
      </c>
      <c r="G10" s="59" t="str">
        <f>IF(E10="", "", VLOOKUP(E10, 'Team List'!$A:$C, 3, FALSE))</f>
        <v>TRIGATORS</v>
      </c>
      <c r="H10" s="64">
        <v>6.8677083333333333E-3</v>
      </c>
      <c r="I10" s="63">
        <f t="shared" si="2"/>
        <v>6.8677083333333333E-3</v>
      </c>
      <c r="J10" s="63">
        <f t="shared" si="3"/>
        <v>6.8677083333333333E-3</v>
      </c>
      <c r="K10" s="15">
        <v>3</v>
      </c>
    </row>
    <row r="11" spans="3:11" x14ac:dyDescent="0.2">
      <c r="C11" s="61">
        <f t="shared" si="0"/>
        <v>6</v>
      </c>
      <c r="D11" s="61">
        <f t="shared" si="1"/>
        <v>4</v>
      </c>
      <c r="E11" s="59">
        <v>22</v>
      </c>
      <c r="F11" s="59" t="str">
        <f>IF(E11="", "", VLOOKUP(E11, 'Team List'!$A:$B, 2, FALSE))</f>
        <v>Zachary Gasse</v>
      </c>
      <c r="G11" s="59" t="str">
        <f>IF(E11="", "", VLOOKUP(E11, 'Team List'!$A:$C, 3, FALSE))</f>
        <v>FLORIDA RUNNING CLUB</v>
      </c>
      <c r="H11" s="64">
        <v>6.9098379629629622E-3</v>
      </c>
      <c r="I11" s="63">
        <f t="shared" si="2"/>
        <v>6.9098379629629622E-3</v>
      </c>
      <c r="J11" s="63">
        <f t="shared" si="3"/>
        <v>6.9098379629629622E-3</v>
      </c>
      <c r="K11" s="15">
        <v>2</v>
      </c>
    </row>
    <row r="12" spans="3:11" x14ac:dyDescent="0.2">
      <c r="C12" s="61">
        <f t="shared" si="0"/>
        <v>7</v>
      </c>
      <c r="D12" s="61">
        <f t="shared" si="1"/>
        <v>5</v>
      </c>
      <c r="E12" s="59">
        <v>89</v>
      </c>
      <c r="F12" s="59" t="str">
        <f>IF(E12="", "", VLOOKUP(E12, 'Team List'!$A:$B, 2, FALSE))</f>
        <v>Eric Ochoa</v>
      </c>
      <c r="G12" s="59" t="str">
        <f>IF(E12="", "", VLOOKUP(E12, 'Team List'!$A:$C, 3, FALSE))</f>
        <v>ZETA BETA TAU</v>
      </c>
      <c r="H12" s="64">
        <v>7.0410879629629634E-3</v>
      </c>
      <c r="I12" s="63">
        <f t="shared" si="2"/>
        <v>7.0410879629629634E-3</v>
      </c>
      <c r="J12" s="63">
        <f t="shared" si="3"/>
        <v>7.0410879629629634E-3</v>
      </c>
      <c r="K12" s="15">
        <v>1</v>
      </c>
    </row>
    <row r="13" spans="3:11" x14ac:dyDescent="0.2">
      <c r="C13" s="61">
        <f t="shared" si="0"/>
        <v>8</v>
      </c>
      <c r="D13" s="61">
        <f t="shared" si="1"/>
        <v>6</v>
      </c>
      <c r="E13" s="59">
        <v>82</v>
      </c>
      <c r="F13" s="59" t="str">
        <f>IF(E13="", "", VLOOKUP(E13, 'Team List'!$A:$B, 2, FALSE))</f>
        <v>Matthew Salis</v>
      </c>
      <c r="G13" s="59" t="str">
        <f>IF(E13="", "", VLOOKUP(E13, 'Team List'!$A:$C, 3, FALSE))</f>
        <v>WHITE LIGHTNING</v>
      </c>
      <c r="H13" s="64">
        <v>7.0432870370370363E-3</v>
      </c>
      <c r="I13" s="63">
        <f t="shared" si="2"/>
        <v>7.0432870370370363E-3</v>
      </c>
      <c r="J13" s="63">
        <f t="shared" si="3"/>
        <v>7.0432870370370363E-3</v>
      </c>
      <c r="K13" s="15"/>
    </row>
    <row r="14" spans="3:11" x14ac:dyDescent="0.2">
      <c r="C14" s="61">
        <f t="shared" si="0"/>
        <v>9</v>
      </c>
      <c r="D14" s="61">
        <f t="shared" si="1"/>
        <v>7</v>
      </c>
      <c r="E14" s="59">
        <v>10</v>
      </c>
      <c r="F14" s="59" t="str">
        <f>IF(E14="", "", VLOOKUP(E14, 'Team List'!$A:$B, 2, FALSE))</f>
        <v>Harold Wheeler</v>
      </c>
      <c r="G14" s="59" t="str">
        <f>IF(E14="", "", VLOOKUP(E14, 'Team List'!$A:$C, 3, FALSE))</f>
        <v>BETA THETA PI</v>
      </c>
      <c r="H14" s="64">
        <v>7.2078703703703706E-3</v>
      </c>
      <c r="I14" s="63">
        <f t="shared" si="2"/>
        <v>7.2078703703703706E-3</v>
      </c>
      <c r="J14" s="63">
        <f t="shared" si="3"/>
        <v>7.2078703703703706E-3</v>
      </c>
      <c r="K14" s="15"/>
    </row>
    <row r="15" spans="3:11" x14ac:dyDescent="0.2">
      <c r="C15" s="61">
        <f t="shared" si="0"/>
        <v>10</v>
      </c>
      <c r="D15" s="61" t="str">
        <f t="shared" si="1"/>
        <v/>
      </c>
      <c r="E15" s="59">
        <v>210</v>
      </c>
      <c r="F15" s="59" t="str">
        <f>IF(E15="", "", VLOOKUP(E15, 'Team List'!$A:$B, 2, FALSE))</f>
        <v>Justin Thompson</v>
      </c>
      <c r="G15" s="59" t="str">
        <f>IF(E15="", "", VLOOKUP(E15, 'Team List'!$A:$C, 3, FALSE))</f>
        <v>INDIVIDUAL</v>
      </c>
      <c r="H15" s="64">
        <v>7.4444444444444445E-3</v>
      </c>
      <c r="I15" s="63">
        <f t="shared" si="2"/>
        <v>7.4444444444444445E-3</v>
      </c>
      <c r="J15" s="63" t="str">
        <f t="shared" si="3"/>
        <v/>
      </c>
      <c r="K15" s="15" t="str">
        <f t="shared" ref="K15:K50" si="4">IF(D15="","",IF(D15=1,6,IF(D15=2,4,IF(D15=3,3,IF(D15=4,2,IF(D15=5,1,""))))))</f>
        <v/>
      </c>
    </row>
    <row r="16" spans="3:11" x14ac:dyDescent="0.2">
      <c r="C16" s="61">
        <f t="shared" si="0"/>
        <v>11</v>
      </c>
      <c r="D16" s="61">
        <f t="shared" si="1"/>
        <v>8</v>
      </c>
      <c r="E16" s="59">
        <v>37</v>
      </c>
      <c r="F16" s="59" t="str">
        <f>IF(E16="", "", VLOOKUP(E16, 'Team List'!$A:$B, 2, FALSE))</f>
        <v>Stephen Schwartz</v>
      </c>
      <c r="G16" s="59" t="str">
        <f>IF(E16="", "", VLOOKUP(E16, 'Team List'!$A:$C, 3, FALSE))</f>
        <v>PHI KAPPA TAU</v>
      </c>
      <c r="H16" s="64">
        <v>7.4576388888888895E-3</v>
      </c>
      <c r="I16" s="63">
        <f t="shared" si="2"/>
        <v>7.4576388888888895E-3</v>
      </c>
      <c r="J16" s="63">
        <f t="shared" si="3"/>
        <v>7.4576388888888895E-3</v>
      </c>
      <c r="K16" s="15" t="str">
        <f t="shared" si="4"/>
        <v/>
      </c>
    </row>
    <row r="17" spans="3:11" x14ac:dyDescent="0.2">
      <c r="C17" s="61">
        <f t="shared" si="0"/>
        <v>12</v>
      </c>
      <c r="D17" s="61">
        <f t="shared" si="1"/>
        <v>9</v>
      </c>
      <c r="E17" s="59">
        <v>3</v>
      </c>
      <c r="F17" s="59" t="str">
        <f>IF(E17="", "", VLOOKUP(E17, 'Team List'!$A:$B, 2, FALSE))</f>
        <v>Anthony Clarke</v>
      </c>
      <c r="G17" s="59" t="str">
        <f>IF(E17="", "", VLOOKUP(E17, 'Team List'!$A:$C, 3, FALSE))</f>
        <v>BETA THETA PI</v>
      </c>
      <c r="H17" s="64">
        <v>7.4863425925925922E-3</v>
      </c>
      <c r="I17" s="63">
        <f t="shared" si="2"/>
        <v>7.4863425925925922E-3</v>
      </c>
      <c r="J17" s="63">
        <f t="shared" si="3"/>
        <v>7.4863425925925922E-3</v>
      </c>
      <c r="K17" s="15" t="str">
        <f t="shared" si="4"/>
        <v/>
      </c>
    </row>
    <row r="18" spans="3:11" x14ac:dyDescent="0.2">
      <c r="C18" s="61">
        <f t="shared" si="0"/>
        <v>13</v>
      </c>
      <c r="D18" s="61">
        <f t="shared" si="1"/>
        <v>10</v>
      </c>
      <c r="E18" s="59">
        <v>109</v>
      </c>
      <c r="F18" s="59" t="str">
        <f>IF(E18="", "", VLOOKUP(E18, 'Team List'!$A:$B, 2, FALSE))</f>
        <v>Jake Scott</v>
      </c>
      <c r="G18" s="59" t="str">
        <f>IF(E18="", "", VLOOKUP(E18, 'Team List'!$A:$C, 3, FALSE))</f>
        <v>PHI DELT</v>
      </c>
      <c r="H18" s="64">
        <v>7.7908564814814811E-3</v>
      </c>
      <c r="I18" s="63">
        <f t="shared" si="2"/>
        <v>7.7908564814814811E-3</v>
      </c>
      <c r="J18" s="63">
        <f t="shared" si="3"/>
        <v>7.7908564814814811E-3</v>
      </c>
      <c r="K18" s="15" t="str">
        <f t="shared" si="4"/>
        <v/>
      </c>
    </row>
    <row r="19" spans="3:11" x14ac:dyDescent="0.2">
      <c r="C19" s="61">
        <f t="shared" si="0"/>
        <v>14</v>
      </c>
      <c r="D19" s="61" t="str">
        <f t="shared" si="1"/>
        <v/>
      </c>
      <c r="E19" s="59">
        <v>222</v>
      </c>
      <c r="F19" s="59" t="str">
        <f>IF(E19="", "", VLOOKUP(E19, 'Team List'!$A:$B, 2, FALSE))</f>
        <v>Drake Castaneda</v>
      </c>
      <c r="G19" s="59" t="str">
        <f>IF(E19="", "", VLOOKUP(E19, 'Team List'!$A:$C, 3, FALSE))</f>
        <v>INDIVIDUAL</v>
      </c>
      <c r="H19" s="64">
        <v>8.3258101851851844E-3</v>
      </c>
      <c r="I19" s="63">
        <f t="shared" si="2"/>
        <v>8.3258101851851844E-3</v>
      </c>
      <c r="J19" s="63" t="str">
        <f t="shared" si="3"/>
        <v/>
      </c>
      <c r="K19" s="15" t="str">
        <f t="shared" si="4"/>
        <v/>
      </c>
    </row>
    <row r="20" spans="3:11" x14ac:dyDescent="0.2">
      <c r="C20" s="61" t="str">
        <f t="shared" si="0"/>
        <v/>
      </c>
      <c r="D20" s="61" t="str">
        <f t="shared" si="1"/>
        <v/>
      </c>
      <c r="E20" s="59">
        <v>52</v>
      </c>
      <c r="F20" s="59" t="str">
        <f>IF(E20="", "", VLOOKUP(E20, 'Team List'!$A:$B, 2, FALSE))</f>
        <v>Patrick Maher</v>
      </c>
      <c r="G20" s="59" t="str">
        <f>IF(E20="", "", VLOOKUP(E20, 'Team List'!$A:$C, 3, FALSE))</f>
        <v>SIGMA CHI</v>
      </c>
      <c r="H20" s="64"/>
      <c r="I20" s="63" t="str">
        <f t="shared" si="2"/>
        <v/>
      </c>
      <c r="J20" s="63" t="str">
        <f t="shared" si="3"/>
        <v/>
      </c>
      <c r="K20" s="15" t="str">
        <f t="shared" si="4"/>
        <v/>
      </c>
    </row>
    <row r="21" spans="3:11" x14ac:dyDescent="0.2">
      <c r="C21" s="61">
        <f t="shared" si="0"/>
        <v>15</v>
      </c>
      <c r="D21" s="61">
        <f t="shared" si="1"/>
        <v>11</v>
      </c>
      <c r="E21" s="59">
        <v>35</v>
      </c>
      <c r="F21" s="59" t="str">
        <f>IF(E21="", "", VLOOKUP(E21, 'Team List'!$A:$B, 2, FALSE))</f>
        <v>Michael Braha</v>
      </c>
      <c r="G21" s="59" t="str">
        <f>IF(E21="", "", VLOOKUP(E21, 'Team List'!$A:$C, 3, FALSE))</f>
        <v>PHI KAPPA TAU</v>
      </c>
      <c r="H21" s="64">
        <v>1.0204861111111111E-2</v>
      </c>
      <c r="I21" s="63">
        <f t="shared" si="2"/>
        <v>1.0204861111111111E-2</v>
      </c>
      <c r="J21" s="63">
        <f t="shared" si="3"/>
        <v>1.0204861111111111E-2</v>
      </c>
      <c r="K21" s="15" t="str">
        <f t="shared" si="4"/>
        <v/>
      </c>
    </row>
    <row r="22" spans="3:11" x14ac:dyDescent="0.2">
      <c r="C22" s="61" t="str">
        <f t="shared" si="0"/>
        <v/>
      </c>
      <c r="D22" s="61" t="str">
        <f t="shared" si="1"/>
        <v/>
      </c>
      <c r="E22" s="59"/>
      <c r="F22" s="59" t="str">
        <f>IF(E22="", "", VLOOKUP(E22, 'Team List'!$A:$B, 2, FALSE))</f>
        <v/>
      </c>
      <c r="G22" s="59" t="str">
        <f>IF(E22="", "", VLOOKUP(E22, 'Team List'!$A:$C, 3, FALSE))</f>
        <v/>
      </c>
      <c r="H22" s="64"/>
      <c r="I22" s="63" t="str">
        <f t="shared" si="2"/>
        <v/>
      </c>
      <c r="J22" s="63" t="str">
        <f t="shared" si="3"/>
        <v/>
      </c>
      <c r="K22" s="15" t="str">
        <f t="shared" si="4"/>
        <v/>
      </c>
    </row>
    <row r="23" spans="3:11" x14ac:dyDescent="0.2">
      <c r="C23" s="61" t="str">
        <f t="shared" si="0"/>
        <v/>
      </c>
      <c r="D23" s="61" t="str">
        <f t="shared" si="1"/>
        <v/>
      </c>
      <c r="E23" s="59"/>
      <c r="F23" s="59" t="str">
        <f>IF(E23="", "", VLOOKUP(E23, 'Team List'!$A:$B, 2, FALSE))</f>
        <v/>
      </c>
      <c r="G23" s="59" t="str">
        <f>IF(E23="", "", VLOOKUP(E23, 'Team List'!$A:$C, 3, FALSE))</f>
        <v/>
      </c>
      <c r="H23" s="64"/>
      <c r="I23" s="63" t="str">
        <f t="shared" si="2"/>
        <v/>
      </c>
      <c r="J23" s="63" t="str">
        <f t="shared" si="3"/>
        <v/>
      </c>
      <c r="K23" s="15" t="str">
        <f t="shared" si="4"/>
        <v/>
      </c>
    </row>
    <row r="24" spans="3:11" x14ac:dyDescent="0.2">
      <c r="C24" s="61" t="str">
        <f t="shared" si="0"/>
        <v/>
      </c>
      <c r="D24" s="61" t="str">
        <f t="shared" si="1"/>
        <v/>
      </c>
      <c r="E24" s="59"/>
      <c r="F24" s="59" t="str">
        <f>IF(E24="", "", VLOOKUP(E24, 'Team List'!$A:$B, 2, FALSE))</f>
        <v/>
      </c>
      <c r="G24" s="59" t="str">
        <f>IF(E24="", "", VLOOKUP(E24, 'Team List'!$A:$C, 3, FALSE))</f>
        <v/>
      </c>
      <c r="H24" s="64"/>
      <c r="I24" s="63" t="str">
        <f t="shared" si="2"/>
        <v/>
      </c>
      <c r="J24" s="63" t="str">
        <f t="shared" si="3"/>
        <v/>
      </c>
      <c r="K24" s="15" t="str">
        <f t="shared" si="4"/>
        <v/>
      </c>
    </row>
    <row r="25" spans="3:11" x14ac:dyDescent="0.2">
      <c r="C25" s="61" t="str">
        <f t="shared" si="0"/>
        <v/>
      </c>
      <c r="D25" s="61" t="str">
        <f t="shared" si="1"/>
        <v/>
      </c>
      <c r="E25" s="59"/>
      <c r="F25" s="59" t="str">
        <f>IF(E25="", "", VLOOKUP(E25, 'Team List'!$A:$B, 2, FALSE))</f>
        <v/>
      </c>
      <c r="G25" s="59" t="str">
        <f>IF(E25="", "", VLOOKUP(E25, 'Team List'!$A:$C, 3, FALSE))</f>
        <v/>
      </c>
      <c r="H25" s="64"/>
      <c r="I25" s="63" t="str">
        <f t="shared" si="2"/>
        <v/>
      </c>
      <c r="J25" s="63" t="str">
        <f t="shared" si="3"/>
        <v/>
      </c>
      <c r="K25" s="15" t="str">
        <f t="shared" si="4"/>
        <v/>
      </c>
    </row>
    <row r="26" spans="3:11" x14ac:dyDescent="0.2">
      <c r="C26" s="61" t="str">
        <f t="shared" si="0"/>
        <v/>
      </c>
      <c r="D26" s="61" t="str">
        <f t="shared" si="1"/>
        <v/>
      </c>
      <c r="E26" s="59"/>
      <c r="F26" s="59" t="str">
        <f>IF(E26="", "", VLOOKUP(E26, 'Team List'!$A:$B, 2, FALSE))</f>
        <v/>
      </c>
      <c r="G26" s="59" t="str">
        <f>IF(E26="", "", VLOOKUP(E26, 'Team List'!$A:$C, 3, FALSE))</f>
        <v/>
      </c>
      <c r="H26" s="64"/>
      <c r="I26" s="63" t="str">
        <f t="shared" si="2"/>
        <v/>
      </c>
      <c r="J26" s="63" t="str">
        <f t="shared" si="3"/>
        <v/>
      </c>
      <c r="K26" s="15" t="str">
        <f t="shared" si="4"/>
        <v/>
      </c>
    </row>
    <row r="27" spans="3:11" x14ac:dyDescent="0.2">
      <c r="C27" s="61" t="str">
        <f t="shared" si="0"/>
        <v/>
      </c>
      <c r="D27" s="61" t="str">
        <f t="shared" si="1"/>
        <v/>
      </c>
      <c r="E27" s="59"/>
      <c r="F27" s="59" t="str">
        <f>IF(E27="", "", VLOOKUP(E27, 'Team List'!$A:$B, 2, FALSE))</f>
        <v/>
      </c>
      <c r="G27" s="59" t="str">
        <f>IF(E27="", "", VLOOKUP(E27, 'Team List'!$A:$C, 3, FALSE))</f>
        <v/>
      </c>
      <c r="H27" s="64"/>
      <c r="I27" s="63" t="str">
        <f t="shared" si="2"/>
        <v/>
      </c>
      <c r="J27" s="63" t="str">
        <f t="shared" si="3"/>
        <v/>
      </c>
      <c r="K27" s="15" t="str">
        <f t="shared" si="4"/>
        <v/>
      </c>
    </row>
    <row r="28" spans="3:11" x14ac:dyDescent="0.2">
      <c r="C28" s="61" t="str">
        <f t="shared" si="0"/>
        <v/>
      </c>
      <c r="D28" s="61" t="str">
        <f t="shared" si="1"/>
        <v/>
      </c>
      <c r="E28" s="59"/>
      <c r="F28" s="59" t="str">
        <f>IF(E28="", "", VLOOKUP(E28, 'Team List'!$A:$B, 2, FALSE))</f>
        <v/>
      </c>
      <c r="G28" s="59" t="str">
        <f>IF(E28="", "", VLOOKUP(E28, 'Team List'!$A:$C, 3, FALSE))</f>
        <v/>
      </c>
      <c r="H28" s="64"/>
      <c r="I28" s="63" t="str">
        <f t="shared" si="2"/>
        <v/>
      </c>
      <c r="J28" s="63" t="str">
        <f t="shared" si="3"/>
        <v/>
      </c>
      <c r="K28" s="15" t="str">
        <f t="shared" si="4"/>
        <v/>
      </c>
    </row>
    <row r="29" spans="3:11" x14ac:dyDescent="0.2">
      <c r="C29" s="61" t="str">
        <f t="shared" si="0"/>
        <v/>
      </c>
      <c r="D29" s="61" t="str">
        <f t="shared" si="1"/>
        <v/>
      </c>
      <c r="E29" s="59"/>
      <c r="F29" s="59" t="str">
        <f>IF(E29="", "", VLOOKUP(E29, 'Team List'!$A:$B, 2, FALSE))</f>
        <v/>
      </c>
      <c r="G29" s="59" t="str">
        <f>IF(E29="", "", VLOOKUP(E29, 'Team List'!$A:$C, 3, FALSE))</f>
        <v/>
      </c>
      <c r="H29" s="64"/>
      <c r="I29" s="63" t="str">
        <f t="shared" si="2"/>
        <v/>
      </c>
      <c r="J29" s="63" t="str">
        <f t="shared" si="3"/>
        <v/>
      </c>
      <c r="K29" s="15" t="str">
        <f t="shared" si="4"/>
        <v/>
      </c>
    </row>
    <row r="30" spans="3:11" x14ac:dyDescent="0.2">
      <c r="C30" s="61" t="str">
        <f t="shared" si="0"/>
        <v/>
      </c>
      <c r="D30" s="61" t="str">
        <f t="shared" si="1"/>
        <v/>
      </c>
      <c r="E30" s="59"/>
      <c r="F30" s="59" t="str">
        <f>IF(E30="", "", VLOOKUP(E30, 'Team List'!$A:$B, 2, FALSE))</f>
        <v/>
      </c>
      <c r="G30" s="59" t="str">
        <f>IF(E30="", "", VLOOKUP(E30, 'Team List'!$A:$C, 3, FALSE))</f>
        <v/>
      </c>
      <c r="H30" s="64"/>
      <c r="I30" s="63" t="str">
        <f t="shared" si="2"/>
        <v/>
      </c>
      <c r="J30" s="63" t="str">
        <f t="shared" si="3"/>
        <v/>
      </c>
      <c r="K30" s="15" t="str">
        <f t="shared" si="4"/>
        <v/>
      </c>
    </row>
    <row r="31" spans="3:11" x14ac:dyDescent="0.2">
      <c r="C31" s="61" t="str">
        <f t="shared" si="0"/>
        <v/>
      </c>
      <c r="D31" s="61" t="str">
        <f t="shared" si="1"/>
        <v/>
      </c>
      <c r="E31" s="59"/>
      <c r="F31" s="59" t="str">
        <f>IF(E31="", "", VLOOKUP(E31, 'Team List'!$A:$B, 2, FALSE))</f>
        <v/>
      </c>
      <c r="G31" s="59" t="str">
        <f>IF(E31="", "", VLOOKUP(E31, 'Team List'!$A:$C, 3, FALSE))</f>
        <v/>
      </c>
      <c r="H31" s="64"/>
      <c r="I31" s="63" t="str">
        <f t="shared" si="2"/>
        <v/>
      </c>
      <c r="J31" s="63" t="str">
        <f t="shared" si="3"/>
        <v/>
      </c>
      <c r="K31" s="15" t="str">
        <f t="shared" si="4"/>
        <v/>
      </c>
    </row>
    <row r="32" spans="3:11" x14ac:dyDescent="0.2">
      <c r="C32" s="61" t="str">
        <f t="shared" si="0"/>
        <v/>
      </c>
      <c r="D32" s="61" t="str">
        <f t="shared" si="1"/>
        <v/>
      </c>
      <c r="E32" s="59"/>
      <c r="F32" s="59" t="str">
        <f>IF(E32="", "", VLOOKUP(E32, 'Team List'!$A:$B, 2, FALSE))</f>
        <v/>
      </c>
      <c r="G32" s="59" t="str">
        <f>IF(E32="", "", VLOOKUP(E32, 'Team List'!$A:$C, 3, FALSE))</f>
        <v/>
      </c>
      <c r="H32" s="64"/>
      <c r="I32" s="63" t="str">
        <f t="shared" si="2"/>
        <v/>
      </c>
      <c r="J32" s="63" t="str">
        <f t="shared" si="3"/>
        <v/>
      </c>
      <c r="K32" s="15" t="str">
        <f t="shared" si="4"/>
        <v/>
      </c>
    </row>
    <row r="33" spans="3:11" x14ac:dyDescent="0.2">
      <c r="C33" s="61" t="str">
        <f t="shared" si="0"/>
        <v/>
      </c>
      <c r="D33" s="61" t="str">
        <f t="shared" si="1"/>
        <v/>
      </c>
      <c r="E33" s="59"/>
      <c r="F33" s="59" t="str">
        <f>IF(E33="", "", VLOOKUP(E33, 'Team List'!$A:$B, 2, FALSE))</f>
        <v/>
      </c>
      <c r="G33" s="59" t="str">
        <f>IF(E33="", "", VLOOKUP(E33, 'Team List'!$A:$C, 3, FALSE))</f>
        <v/>
      </c>
      <c r="H33" s="64"/>
      <c r="I33" s="63" t="str">
        <f t="shared" si="2"/>
        <v/>
      </c>
      <c r="J33" s="63" t="str">
        <f t="shared" si="3"/>
        <v/>
      </c>
      <c r="K33" s="15" t="str">
        <f t="shared" si="4"/>
        <v/>
      </c>
    </row>
    <row r="34" spans="3:11" x14ac:dyDescent="0.2">
      <c r="C34" s="61" t="str">
        <f t="shared" si="0"/>
        <v/>
      </c>
      <c r="D34" s="61" t="str">
        <f t="shared" si="1"/>
        <v/>
      </c>
      <c r="E34" s="59"/>
      <c r="F34" s="59" t="str">
        <f>IF(E34="", "", VLOOKUP(E34, 'Team List'!$A:$B, 2, FALSE))</f>
        <v/>
      </c>
      <c r="G34" s="59" t="str">
        <f>IF(E34="", "", VLOOKUP(E34, 'Team List'!$A:$C, 3, FALSE))</f>
        <v/>
      </c>
      <c r="H34" s="64"/>
      <c r="I34" s="63" t="str">
        <f t="shared" si="2"/>
        <v/>
      </c>
      <c r="J34" s="63" t="str">
        <f t="shared" si="3"/>
        <v/>
      </c>
      <c r="K34" s="15" t="str">
        <f t="shared" si="4"/>
        <v/>
      </c>
    </row>
    <row r="35" spans="3:11" x14ac:dyDescent="0.2">
      <c r="C35" s="61" t="str">
        <f t="shared" si="0"/>
        <v/>
      </c>
      <c r="D35" s="61" t="str">
        <f t="shared" si="1"/>
        <v/>
      </c>
      <c r="E35" s="59"/>
      <c r="F35" s="59" t="str">
        <f>IF(E35="", "", VLOOKUP(E35, 'Team List'!$A:$B, 2, FALSE))</f>
        <v/>
      </c>
      <c r="G35" s="59" t="str">
        <f>IF(E35="", "", VLOOKUP(E35, 'Team List'!$A:$C, 3, FALSE))</f>
        <v/>
      </c>
      <c r="H35" s="64"/>
      <c r="I35" s="63" t="str">
        <f t="shared" si="2"/>
        <v/>
      </c>
      <c r="J35" s="63" t="str">
        <f t="shared" si="3"/>
        <v/>
      </c>
      <c r="K35" s="15" t="str">
        <f t="shared" si="4"/>
        <v/>
      </c>
    </row>
    <row r="36" spans="3:11" x14ac:dyDescent="0.2">
      <c r="C36" s="61" t="str">
        <f t="shared" si="0"/>
        <v/>
      </c>
      <c r="D36" s="61" t="str">
        <f t="shared" si="1"/>
        <v/>
      </c>
      <c r="E36" s="59"/>
      <c r="F36" s="59" t="str">
        <f>IF(E36="", "", VLOOKUP(E36, 'Team List'!$A:$B, 2, FALSE))</f>
        <v/>
      </c>
      <c r="G36" s="59" t="str">
        <f>IF(E36="", "", VLOOKUP(E36, 'Team List'!$A:$C, 3, FALSE))</f>
        <v/>
      </c>
      <c r="H36" s="64"/>
      <c r="I36" s="63" t="str">
        <f t="shared" si="2"/>
        <v/>
      </c>
      <c r="J36" s="63" t="str">
        <f t="shared" si="3"/>
        <v/>
      </c>
      <c r="K36" s="15" t="str">
        <f t="shared" si="4"/>
        <v/>
      </c>
    </row>
    <row r="37" spans="3:11" x14ac:dyDescent="0.2">
      <c r="C37" s="61" t="str">
        <f t="shared" si="0"/>
        <v/>
      </c>
      <c r="D37" s="61" t="str">
        <f t="shared" si="1"/>
        <v/>
      </c>
      <c r="E37" s="59"/>
      <c r="F37" s="59" t="str">
        <f>IF(E37="", "", VLOOKUP(E37, 'Team List'!$A:$B, 2, FALSE))</f>
        <v/>
      </c>
      <c r="G37" s="59" t="str">
        <f>IF(E37="", "", VLOOKUP(E37, 'Team List'!$A:$C, 3, FALSE))</f>
        <v/>
      </c>
      <c r="H37" s="64"/>
      <c r="I37" s="63" t="str">
        <f t="shared" si="2"/>
        <v/>
      </c>
      <c r="J37" s="63" t="str">
        <f t="shared" si="3"/>
        <v/>
      </c>
      <c r="K37" s="15" t="str">
        <f t="shared" si="4"/>
        <v/>
      </c>
    </row>
    <row r="38" spans="3:11" x14ac:dyDescent="0.2">
      <c r="C38" s="61" t="str">
        <f t="shared" si="0"/>
        <v/>
      </c>
      <c r="D38" s="61" t="str">
        <f t="shared" si="1"/>
        <v/>
      </c>
      <c r="E38" s="59"/>
      <c r="F38" s="59" t="str">
        <f>IF(E38="", "", VLOOKUP(E38, 'Team List'!$A:$B, 2, FALSE))</f>
        <v/>
      </c>
      <c r="G38" s="59" t="str">
        <f>IF(E38="", "", VLOOKUP(E38, 'Team List'!$A:$C, 3, FALSE))</f>
        <v/>
      </c>
      <c r="H38" s="64"/>
      <c r="I38" s="63" t="str">
        <f t="shared" si="2"/>
        <v/>
      </c>
      <c r="J38" s="63" t="str">
        <f t="shared" si="3"/>
        <v/>
      </c>
      <c r="K38" s="15" t="str">
        <f t="shared" si="4"/>
        <v/>
      </c>
    </row>
    <row r="39" spans="3:11" x14ac:dyDescent="0.2">
      <c r="C39" s="61" t="str">
        <f t="shared" si="0"/>
        <v/>
      </c>
      <c r="D39" s="61" t="str">
        <f t="shared" si="1"/>
        <v/>
      </c>
      <c r="E39" s="59"/>
      <c r="F39" s="59" t="str">
        <f>IF(E39="", "", VLOOKUP(E39, 'Team List'!$A:$B, 2, FALSE))</f>
        <v/>
      </c>
      <c r="G39" s="59" t="str">
        <f>IF(E39="", "", VLOOKUP(E39, 'Team List'!$A:$C, 3, FALSE))</f>
        <v/>
      </c>
      <c r="H39" s="64"/>
      <c r="I39" s="63" t="str">
        <f t="shared" si="2"/>
        <v/>
      </c>
      <c r="J39" s="63" t="str">
        <f t="shared" si="3"/>
        <v/>
      </c>
      <c r="K39" s="15" t="str">
        <f t="shared" si="4"/>
        <v/>
      </c>
    </row>
    <row r="40" spans="3:11" x14ac:dyDescent="0.2">
      <c r="C40" s="61" t="str">
        <f t="shared" si="0"/>
        <v/>
      </c>
      <c r="D40" s="61" t="str">
        <f t="shared" si="1"/>
        <v/>
      </c>
      <c r="E40" s="59"/>
      <c r="F40" s="59" t="str">
        <f>IF(E40="", "", VLOOKUP(E40, 'Team List'!$A:$B, 2, FALSE))</f>
        <v/>
      </c>
      <c r="G40" s="59" t="str">
        <f>IF(E40="", "", VLOOKUP(E40, 'Team List'!$A:$C, 3, FALSE))</f>
        <v/>
      </c>
      <c r="H40" s="64"/>
      <c r="I40" s="63" t="str">
        <f t="shared" si="2"/>
        <v/>
      </c>
      <c r="J40" s="63" t="str">
        <f t="shared" si="3"/>
        <v/>
      </c>
      <c r="K40" s="15" t="str">
        <f t="shared" si="4"/>
        <v/>
      </c>
    </row>
    <row r="41" spans="3:11" x14ac:dyDescent="0.2">
      <c r="C41" s="61" t="str">
        <f t="shared" si="0"/>
        <v/>
      </c>
      <c r="D41" s="61" t="str">
        <f t="shared" si="1"/>
        <v/>
      </c>
      <c r="E41" s="59"/>
      <c r="F41" s="59" t="str">
        <f>IF(E41="", "", VLOOKUP(E41, 'Team List'!$A:$B, 2, FALSE))</f>
        <v/>
      </c>
      <c r="G41" s="59" t="str">
        <f>IF(E41="", "", VLOOKUP(E41, 'Team List'!$A:$C, 3, FALSE))</f>
        <v/>
      </c>
      <c r="H41" s="64"/>
      <c r="I41" s="63" t="str">
        <f t="shared" si="2"/>
        <v/>
      </c>
      <c r="J41" s="63" t="str">
        <f t="shared" si="3"/>
        <v/>
      </c>
      <c r="K41" s="15" t="str">
        <f t="shared" si="4"/>
        <v/>
      </c>
    </row>
    <row r="42" spans="3:11" x14ac:dyDescent="0.2">
      <c r="C42" s="61" t="str">
        <f t="shared" si="0"/>
        <v/>
      </c>
      <c r="D42" s="61" t="str">
        <f t="shared" si="1"/>
        <v/>
      </c>
      <c r="E42" s="59"/>
      <c r="F42" s="59" t="str">
        <f>IF(E42="", "", VLOOKUP(E42, 'Team List'!$A:$B, 2, FALSE))</f>
        <v/>
      </c>
      <c r="G42" s="59" t="str">
        <f>IF(E42="", "", VLOOKUP(E42, 'Team List'!$A:$C, 3, FALSE))</f>
        <v/>
      </c>
      <c r="H42" s="64"/>
      <c r="I42" s="63" t="str">
        <f t="shared" si="2"/>
        <v/>
      </c>
      <c r="J42" s="63" t="str">
        <f t="shared" si="3"/>
        <v/>
      </c>
      <c r="K42" s="15" t="str">
        <f t="shared" si="4"/>
        <v/>
      </c>
    </row>
    <row r="43" spans="3:11" x14ac:dyDescent="0.2">
      <c r="C43" s="61" t="str">
        <f t="shared" si="0"/>
        <v/>
      </c>
      <c r="D43" s="61" t="str">
        <f t="shared" si="1"/>
        <v/>
      </c>
      <c r="E43" s="59"/>
      <c r="F43" s="59" t="str">
        <f>IF(E43="", "", VLOOKUP(E43, 'Team List'!$A:$B, 2, FALSE))</f>
        <v/>
      </c>
      <c r="G43" s="59" t="str">
        <f>IF(E43="", "", VLOOKUP(E43, 'Team List'!$A:$C, 3, FALSE))</f>
        <v/>
      </c>
      <c r="H43" s="64"/>
      <c r="I43" s="63" t="str">
        <f t="shared" si="2"/>
        <v/>
      </c>
      <c r="J43" s="63" t="str">
        <f t="shared" si="3"/>
        <v/>
      </c>
      <c r="K43" s="15" t="str">
        <f t="shared" si="4"/>
        <v/>
      </c>
    </row>
    <row r="44" spans="3:11" x14ac:dyDescent="0.2">
      <c r="C44" s="61" t="str">
        <f t="shared" si="0"/>
        <v/>
      </c>
      <c r="D44" s="61" t="str">
        <f t="shared" si="1"/>
        <v/>
      </c>
      <c r="E44" s="59"/>
      <c r="F44" s="59" t="str">
        <f>IF(E44="", "", VLOOKUP(E44, 'Team List'!$A:$B, 2, FALSE))</f>
        <v/>
      </c>
      <c r="G44" s="59" t="str">
        <f>IF(E44="", "", VLOOKUP(E44, 'Team List'!$A:$C, 3, FALSE))</f>
        <v/>
      </c>
      <c r="H44" s="64"/>
      <c r="I44" s="63" t="str">
        <f t="shared" si="2"/>
        <v/>
      </c>
      <c r="J44" s="63" t="str">
        <f t="shared" si="3"/>
        <v/>
      </c>
      <c r="K44" s="15" t="str">
        <f t="shared" si="4"/>
        <v/>
      </c>
    </row>
    <row r="45" spans="3:11" x14ac:dyDescent="0.2">
      <c r="C45" s="61" t="str">
        <f t="shared" si="0"/>
        <v/>
      </c>
      <c r="D45" s="61" t="str">
        <f t="shared" si="1"/>
        <v/>
      </c>
      <c r="E45" s="59"/>
      <c r="F45" s="59" t="str">
        <f>IF(E45="", "", VLOOKUP(E45, 'Team List'!$A:$B, 2, FALSE))</f>
        <v/>
      </c>
      <c r="G45" s="59" t="str">
        <f>IF(E45="", "", VLOOKUP(E45, 'Team List'!$A:$C, 3, FALSE))</f>
        <v/>
      </c>
      <c r="H45" s="64"/>
      <c r="I45" s="63" t="str">
        <f t="shared" si="2"/>
        <v/>
      </c>
      <c r="J45" s="63" t="str">
        <f t="shared" si="3"/>
        <v/>
      </c>
      <c r="K45" s="15" t="str">
        <f t="shared" si="4"/>
        <v/>
      </c>
    </row>
    <row r="46" spans="3:11" x14ac:dyDescent="0.2">
      <c r="C46" s="61" t="str">
        <f t="shared" si="0"/>
        <v/>
      </c>
      <c r="D46" s="61" t="str">
        <f t="shared" si="1"/>
        <v/>
      </c>
      <c r="E46" s="59"/>
      <c r="F46" s="59" t="str">
        <f>IF(E46="", "", VLOOKUP(E46, 'Team List'!$A:$B, 2, FALSE))</f>
        <v/>
      </c>
      <c r="G46" s="59" t="str">
        <f>IF(E46="", "", VLOOKUP(E46, 'Team List'!$A:$C, 3, FALSE))</f>
        <v/>
      </c>
      <c r="H46" s="64"/>
      <c r="I46" s="63" t="str">
        <f t="shared" si="2"/>
        <v/>
      </c>
      <c r="J46" s="63" t="str">
        <f t="shared" si="3"/>
        <v/>
      </c>
      <c r="K46" s="15" t="str">
        <f t="shared" si="4"/>
        <v/>
      </c>
    </row>
    <row r="47" spans="3:11" x14ac:dyDescent="0.2">
      <c r="C47" s="61" t="str">
        <f t="shared" si="0"/>
        <v/>
      </c>
      <c r="D47" s="61" t="str">
        <f t="shared" si="1"/>
        <v/>
      </c>
      <c r="E47" s="59"/>
      <c r="F47" s="59" t="str">
        <f>IF(E47="", "", VLOOKUP(E47, 'Team List'!$A:$B, 2, FALSE))</f>
        <v/>
      </c>
      <c r="G47" s="59" t="str">
        <f>IF(E47="", "", VLOOKUP(E47, 'Team List'!$A:$C, 3, FALSE))</f>
        <v/>
      </c>
      <c r="H47" s="64"/>
      <c r="I47" s="63" t="str">
        <f t="shared" si="2"/>
        <v/>
      </c>
      <c r="J47" s="63" t="str">
        <f t="shared" si="3"/>
        <v/>
      </c>
      <c r="K47" s="15" t="str">
        <f t="shared" si="4"/>
        <v/>
      </c>
    </row>
    <row r="48" spans="3:11" x14ac:dyDescent="0.2">
      <c r="C48" s="61" t="str">
        <f t="shared" si="0"/>
        <v/>
      </c>
      <c r="D48" s="61" t="str">
        <f t="shared" si="1"/>
        <v/>
      </c>
      <c r="E48" s="59"/>
      <c r="F48" s="59" t="str">
        <f>IF(E48="", "", VLOOKUP(E48, 'Team List'!$A:$B, 2, FALSE))</f>
        <v/>
      </c>
      <c r="G48" s="59" t="str">
        <f>IF(E48="", "", VLOOKUP(E48, 'Team List'!$A:$C, 3, FALSE))</f>
        <v/>
      </c>
      <c r="H48" s="64"/>
      <c r="I48" s="63" t="str">
        <f t="shared" si="2"/>
        <v/>
      </c>
      <c r="J48" s="63" t="str">
        <f t="shared" si="3"/>
        <v/>
      </c>
      <c r="K48" s="15" t="str">
        <f t="shared" si="4"/>
        <v/>
      </c>
    </row>
    <row r="49" spans="3:12" x14ac:dyDescent="0.2">
      <c r="C49" s="61" t="str">
        <f t="shared" si="0"/>
        <v/>
      </c>
      <c r="D49" s="61" t="str">
        <f t="shared" si="1"/>
        <v/>
      </c>
      <c r="E49" s="59"/>
      <c r="F49" s="59" t="str">
        <f>IF(E49="", "", VLOOKUP(E49, 'Team List'!$A:$B, 2, FALSE))</f>
        <v/>
      </c>
      <c r="G49" s="59" t="str">
        <f>IF(E49="", "", VLOOKUP(E49, 'Team List'!$A:$C, 3, FALSE))</f>
        <v/>
      </c>
      <c r="H49" s="64"/>
      <c r="I49" s="63" t="str">
        <f t="shared" si="2"/>
        <v/>
      </c>
      <c r="J49" s="63" t="str">
        <f t="shared" si="3"/>
        <v/>
      </c>
      <c r="K49" s="15" t="str">
        <f t="shared" si="4"/>
        <v/>
      </c>
    </row>
    <row r="50" spans="3:12" x14ac:dyDescent="0.2">
      <c r="C50" s="61" t="str">
        <f t="shared" si="0"/>
        <v/>
      </c>
      <c r="D50" s="61" t="str">
        <f t="shared" si="1"/>
        <v/>
      </c>
      <c r="E50" s="59"/>
      <c r="F50" s="59" t="str">
        <f>IF(E50="", "", VLOOKUP(E50, 'Team List'!$A:$B, 2, FALSE))</f>
        <v/>
      </c>
      <c r="G50" s="59" t="str">
        <f>IF(E50="", "", VLOOKUP(E50, 'Team List'!$A:$C, 3, FALSE))</f>
        <v/>
      </c>
      <c r="H50" s="64"/>
      <c r="I50" s="63" t="str">
        <f t="shared" si="2"/>
        <v/>
      </c>
      <c r="J50" s="63" t="str">
        <f t="shared" si="3"/>
        <v/>
      </c>
      <c r="K50" s="15" t="str">
        <f t="shared" si="4"/>
        <v/>
      </c>
    </row>
    <row r="51" spans="3:12" ht="14.25" x14ac:dyDescent="0.2">
      <c r="C51" s="3"/>
      <c r="D51" s="3"/>
      <c r="E51" s="3"/>
      <c r="F51" s="3"/>
      <c r="G51" s="3"/>
      <c r="H51" s="30"/>
      <c r="I51" s="30"/>
      <c r="J51" s="30"/>
      <c r="K51" s="16"/>
      <c r="L51" s="3"/>
    </row>
    <row r="52" spans="3:12" ht="14.25" x14ac:dyDescent="0.2">
      <c r="C52" s="119" t="s">
        <v>5</v>
      </c>
      <c r="D52" s="119"/>
      <c r="E52" s="119"/>
      <c r="F52" s="119"/>
      <c r="G52" s="119"/>
      <c r="H52" s="119"/>
      <c r="I52" s="119"/>
      <c r="J52" s="119"/>
      <c r="K52" s="119"/>
      <c r="L52" s="3"/>
    </row>
    <row r="53" spans="3:12" ht="14.25" x14ac:dyDescent="0.2">
      <c r="C53" s="3"/>
      <c r="D53" s="3"/>
      <c r="E53" s="3"/>
      <c r="F53" s="3"/>
      <c r="G53" s="3"/>
      <c r="H53" s="31"/>
      <c r="I53" s="31"/>
      <c r="J53" s="31"/>
      <c r="K53" s="16"/>
      <c r="L53" s="3"/>
    </row>
    <row r="54" spans="3:12" ht="14.25" x14ac:dyDescent="0.2">
      <c r="C54" s="3"/>
      <c r="D54" s="3"/>
      <c r="E54" s="3"/>
      <c r="F54" s="3"/>
      <c r="G54" s="3"/>
      <c r="H54" s="32"/>
      <c r="I54" s="32"/>
      <c r="J54" s="32"/>
      <c r="K54" s="16"/>
      <c r="L54" s="3"/>
    </row>
    <row r="55" spans="3:12" ht="14.25" x14ac:dyDescent="0.2">
      <c r="C55" s="2"/>
      <c r="D55" s="2"/>
      <c r="E55" s="2"/>
      <c r="F55" s="2"/>
      <c r="G55" s="2"/>
      <c r="H55" s="31"/>
      <c r="I55" s="31"/>
      <c r="J55" s="31"/>
      <c r="K55" s="16"/>
      <c r="L55" s="3"/>
    </row>
    <row r="56" spans="3:12" ht="14.25" x14ac:dyDescent="0.2">
      <c r="C56" s="2"/>
      <c r="D56" s="2"/>
      <c r="E56" s="2"/>
      <c r="F56" s="2"/>
      <c r="G56" s="2"/>
      <c r="H56" s="32"/>
      <c r="I56" s="32"/>
      <c r="J56" s="32"/>
      <c r="K56" s="16"/>
      <c r="L56" s="3"/>
    </row>
    <row r="57" spans="3:12" ht="14.25" x14ac:dyDescent="0.2">
      <c r="C57" s="3"/>
      <c r="D57" s="3"/>
      <c r="E57" s="3"/>
      <c r="F57" s="3"/>
      <c r="G57" s="3"/>
      <c r="H57" s="31"/>
      <c r="I57" s="31"/>
      <c r="J57" s="31"/>
      <c r="K57" s="16"/>
      <c r="L57" s="3"/>
    </row>
    <row r="58" spans="3:12" ht="14.25" x14ac:dyDescent="0.2">
      <c r="C58" s="3"/>
      <c r="D58" s="3"/>
      <c r="E58" s="3"/>
      <c r="F58" s="3"/>
      <c r="G58" s="3"/>
      <c r="H58" s="32"/>
      <c r="I58" s="32"/>
      <c r="J58" s="32"/>
      <c r="K58" s="16"/>
      <c r="L58" s="3"/>
    </row>
    <row r="59" spans="3:12" ht="14.25" x14ac:dyDescent="0.2">
      <c r="L59" s="3"/>
    </row>
    <row r="60" spans="3:12" ht="14.25" x14ac:dyDescent="0.2">
      <c r="C60" s="3"/>
      <c r="D60" s="3"/>
      <c r="E60" s="3"/>
      <c r="F60" s="3"/>
      <c r="G60" s="3"/>
      <c r="H60" s="30"/>
      <c r="I60" s="30"/>
      <c r="J60" s="30"/>
      <c r="K60" s="16"/>
      <c r="L60" s="3"/>
    </row>
    <row r="61" spans="3:12" x14ac:dyDescent="0.2">
      <c r="C61" s="2"/>
      <c r="D61" s="2"/>
      <c r="E61" s="2"/>
      <c r="F61" s="2"/>
      <c r="G61" s="2"/>
      <c r="H61" s="31"/>
      <c r="I61" s="31"/>
      <c r="J61" s="31"/>
      <c r="K61" s="9"/>
    </row>
    <row r="65" spans="8:11" x14ac:dyDescent="0.2">
      <c r="H65"/>
      <c r="I65"/>
      <c r="J65"/>
      <c r="K65"/>
    </row>
    <row r="66" spans="8:11" x14ac:dyDescent="0.2">
      <c r="H66"/>
      <c r="I66"/>
      <c r="J66"/>
      <c r="K66"/>
    </row>
    <row r="67" spans="8:11" x14ac:dyDescent="0.2">
      <c r="H67"/>
      <c r="I67"/>
      <c r="J67"/>
      <c r="K67"/>
    </row>
    <row r="68" spans="8:11" x14ac:dyDescent="0.2">
      <c r="H68"/>
      <c r="I68"/>
      <c r="J68"/>
      <c r="K68"/>
    </row>
    <row r="69" spans="8:11" x14ac:dyDescent="0.2">
      <c r="H69"/>
      <c r="I69"/>
      <c r="J69"/>
      <c r="K69"/>
    </row>
    <row r="70" spans="8:11" x14ac:dyDescent="0.2">
      <c r="H70"/>
      <c r="I70"/>
      <c r="J70"/>
      <c r="K70"/>
    </row>
  </sheetData>
  <sheetProtection sort="0" autoFilter="0"/>
  <protectedRanges>
    <protectedRange sqref="H5:J5" name="Sort"/>
    <protectedRange sqref="E1:E200" name="Number"/>
    <protectedRange sqref="H1:J200" name="Time"/>
  </protectedRanges>
  <autoFilter ref="C5:K50">
    <sortState ref="C6:K50">
      <sortCondition ref="H5:H50"/>
    </sortState>
  </autoFilter>
  <sortState ref="H6:H10">
    <sortCondition ref="H6:H10"/>
  </sortState>
  <mergeCells count="2">
    <mergeCell ref="C52:K52"/>
    <mergeCell ref="C2:K3"/>
  </mergeCells>
  <phoneticPr fontId="0" type="noConversion"/>
  <pageMargins left="0.75" right="0.75" top="1" bottom="1" header="0.5" footer="0.5"/>
  <pageSetup scale="86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L70"/>
  <sheetViews>
    <sheetView zoomScaleNormal="100" workbookViewId="0">
      <selection activeCell="K38" sqref="K38"/>
    </sheetView>
  </sheetViews>
  <sheetFormatPr defaultRowHeight="12.75" x14ac:dyDescent="0.2"/>
  <cols>
    <col min="2" max="2" width="3.28515625" customWidth="1"/>
    <col min="4" max="4" width="9.140625" hidden="1" customWidth="1"/>
    <col min="6" max="7" width="25.42578125" customWidth="1"/>
    <col min="8" max="8" width="12" style="27" customWidth="1"/>
    <col min="9" max="10" width="12" style="27" hidden="1" customWidth="1"/>
    <col min="11" max="11" width="9.140625" style="7"/>
  </cols>
  <sheetData>
    <row r="2" spans="3:11" ht="12.75" customHeight="1" x14ac:dyDescent="0.2">
      <c r="C2" s="120" t="s">
        <v>31</v>
      </c>
      <c r="D2" s="120"/>
      <c r="E2" s="120"/>
      <c r="F2" s="120"/>
      <c r="G2" s="120"/>
      <c r="H2" s="120"/>
      <c r="I2" s="120"/>
      <c r="J2" s="120"/>
      <c r="K2" s="120"/>
    </row>
    <row r="3" spans="3:11" ht="12.75" customHeight="1" x14ac:dyDescent="0.2">
      <c r="C3" s="120"/>
      <c r="D3" s="120"/>
      <c r="E3" s="120"/>
      <c r="F3" s="120"/>
      <c r="G3" s="120"/>
      <c r="H3" s="120"/>
      <c r="I3" s="120"/>
      <c r="J3" s="120"/>
      <c r="K3" s="120"/>
    </row>
    <row r="4" spans="3:11" ht="13.5" thickBot="1" x14ac:dyDescent="0.25"/>
    <row r="5" spans="3:11" x14ac:dyDescent="0.2">
      <c r="C5" s="4" t="s">
        <v>2</v>
      </c>
      <c r="D5" s="51" t="s">
        <v>2</v>
      </c>
      <c r="E5" s="5" t="s">
        <v>26</v>
      </c>
      <c r="F5" s="5" t="s">
        <v>0</v>
      </c>
      <c r="G5" s="5" t="s">
        <v>1</v>
      </c>
      <c r="H5" s="28" t="s">
        <v>3</v>
      </c>
      <c r="I5" s="62" t="s">
        <v>3</v>
      </c>
      <c r="J5" s="62" t="s">
        <v>3</v>
      </c>
      <c r="K5" s="6" t="s">
        <v>4</v>
      </c>
    </row>
    <row r="6" spans="3:11" x14ac:dyDescent="0.2">
      <c r="C6" s="61">
        <f t="shared" ref="C6:C50" si="0">IF(H6="","",IF(G6="FLORIDA CLUB SWIMMING","",RANK(I6,$I$6:$I$50,1)))</f>
        <v>1</v>
      </c>
      <c r="D6" s="61">
        <f t="shared" ref="D6:D50" si="1">IF(J6="","", RANK($J6,$J$6:$J$50,1))</f>
        <v>1</v>
      </c>
      <c r="E6" s="59">
        <v>338</v>
      </c>
      <c r="F6" s="59" t="str">
        <f>IF(E6="", "", VLOOKUP(E6, 'Team List'!$D:$E, 2, FALSE))</f>
        <v>Elizabeth Suda</v>
      </c>
      <c r="G6" s="59" t="str">
        <f>IF(E6="", "", VLOOKUP(E6, 'Team List'!$D:$F, 3, FALSE))</f>
        <v>TRI-GATORS</v>
      </c>
      <c r="H6" s="60">
        <v>7.2960648148148151E-3</v>
      </c>
      <c r="I6" s="63">
        <f>IF(G6="FLORIDA CLUB SWIMMING", "", IF(H6="", "", H6))</f>
        <v>7.2960648148148151E-3</v>
      </c>
      <c r="J6" s="63">
        <f>IF($G6="FLORIDA CLUB SWIMMING", "", IF($G6="INDIVIDUAL", "", IF(H6="", "", H6)))</f>
        <v>7.2960648148148151E-3</v>
      </c>
      <c r="K6" s="15">
        <f>IF(D6="","",IF(D6=1,6,IF(D6=2,4,IF(D6=3,3,IF(D6=4,2,IF(D6=5,1,""))))))</f>
        <v>6</v>
      </c>
    </row>
    <row r="7" spans="3:11" x14ac:dyDescent="0.2">
      <c r="C7" s="61">
        <f t="shared" si="0"/>
        <v>2</v>
      </c>
      <c r="D7" s="61">
        <f t="shared" si="1"/>
        <v>2</v>
      </c>
      <c r="E7" s="59">
        <v>334</v>
      </c>
      <c r="F7" s="59" t="str">
        <f>IF(E7="", "", VLOOKUP(E7, 'Team List'!$D:$E, 2, FALSE))</f>
        <v>Kacy Seynders</v>
      </c>
      <c r="G7" s="59" t="str">
        <f>IF(E7="", "", VLOOKUP(E7, 'Team List'!$D:$F, 3, FALSE))</f>
        <v>TRI-GATORS</v>
      </c>
      <c r="H7" s="60">
        <v>8.344212962962963E-3</v>
      </c>
      <c r="I7" s="63">
        <f t="shared" ref="I7:I50" si="2">IF(G7="FLORIDA CLUB SWIMMING", "", IF(H7="", "", H7))</f>
        <v>8.344212962962963E-3</v>
      </c>
      <c r="J7" s="63">
        <f t="shared" ref="J7:J50" si="3">IF($G7="FLORIDA CLUB SWIMMING", "", IF($G7="INDIVIDUAL", "", IF(H7="", "", H7)))</f>
        <v>8.344212962962963E-3</v>
      </c>
      <c r="K7" s="15">
        <f t="shared" ref="K7:K50" si="4">IF(D7="","",IF(D7=1,6,IF(D7=2,4,IF(D7=3,3,IF(D7=4,2,IF(D7=5,1,""))))))</f>
        <v>4</v>
      </c>
    </row>
    <row r="8" spans="3:11" x14ac:dyDescent="0.2">
      <c r="C8" s="61">
        <f t="shared" si="0"/>
        <v>3</v>
      </c>
      <c r="D8" s="61">
        <f t="shared" si="1"/>
        <v>3</v>
      </c>
      <c r="E8" s="59">
        <v>307</v>
      </c>
      <c r="F8" s="59" t="str">
        <f>IF(E8="", "", VLOOKUP(E8, 'Team List'!$D:$E, 2, FALSE))</f>
        <v>Morgan Keppel</v>
      </c>
      <c r="G8" s="59" t="str">
        <f>IF(E8="", "", VLOOKUP(E8, 'Team List'!$D:$F, 3, FALSE))</f>
        <v>FLORIDA RUNNING CLUB</v>
      </c>
      <c r="H8" s="60">
        <v>8.358912037037038E-3</v>
      </c>
      <c r="I8" s="63">
        <f t="shared" si="2"/>
        <v>8.358912037037038E-3</v>
      </c>
      <c r="J8" s="63">
        <f t="shared" si="3"/>
        <v>8.358912037037038E-3</v>
      </c>
      <c r="K8" s="15">
        <f t="shared" si="4"/>
        <v>3</v>
      </c>
    </row>
    <row r="9" spans="3:11" x14ac:dyDescent="0.2">
      <c r="C9" s="61">
        <f t="shared" si="0"/>
        <v>4</v>
      </c>
      <c r="D9" s="61">
        <f t="shared" si="1"/>
        <v>4</v>
      </c>
      <c r="E9" s="59">
        <v>303</v>
      </c>
      <c r="F9" s="59" t="str">
        <f>IF(E9="", "", VLOOKUP(E9, 'Team List'!$D:$E, 2, FALSE))</f>
        <v>Danielle Frain</v>
      </c>
      <c r="G9" s="59" t="str">
        <f>IF(E9="", "", VLOOKUP(E9, 'Team List'!$D:$F, 3, FALSE))</f>
        <v>FLORIDA RUNNING CLUB</v>
      </c>
      <c r="H9" s="60">
        <v>8.6127314814814816E-3</v>
      </c>
      <c r="I9" s="63">
        <f t="shared" si="2"/>
        <v>8.6127314814814816E-3</v>
      </c>
      <c r="J9" s="63">
        <f t="shared" si="3"/>
        <v>8.6127314814814816E-3</v>
      </c>
      <c r="K9" s="15">
        <f t="shared" si="4"/>
        <v>2</v>
      </c>
    </row>
    <row r="10" spans="3:11" x14ac:dyDescent="0.2">
      <c r="C10" s="61">
        <f t="shared" si="0"/>
        <v>5</v>
      </c>
      <c r="D10" s="61" t="str">
        <f t="shared" si="1"/>
        <v/>
      </c>
      <c r="E10" s="59">
        <v>502</v>
      </c>
      <c r="F10" s="59" t="str">
        <f>IF(E10="", "", VLOOKUP(E10, 'Team List'!$D:$E, 2, FALSE))</f>
        <v>Rachel Roberson</v>
      </c>
      <c r="G10" s="59" t="str">
        <f>IF(E10="", "", VLOOKUP(E10, 'Team List'!$D:$F, 3, FALSE))</f>
        <v>INDIVIDUAL</v>
      </c>
      <c r="H10" s="60">
        <v>8.762615740740741E-3</v>
      </c>
      <c r="I10" s="63">
        <f t="shared" si="2"/>
        <v>8.762615740740741E-3</v>
      </c>
      <c r="J10" s="63" t="str">
        <f t="shared" si="3"/>
        <v/>
      </c>
      <c r="K10" s="15" t="str">
        <f t="shared" si="4"/>
        <v/>
      </c>
    </row>
    <row r="11" spans="3:11" x14ac:dyDescent="0.2">
      <c r="C11" s="61">
        <f t="shared" si="0"/>
        <v>6</v>
      </c>
      <c r="D11" s="61" t="str">
        <f t="shared" si="1"/>
        <v/>
      </c>
      <c r="E11" s="59">
        <v>504</v>
      </c>
      <c r="F11" s="59" t="str">
        <f>IF(E11="", "", VLOOKUP(E11, 'Team List'!$D:$E, 2, FALSE))</f>
        <v>Caitlin McNally</v>
      </c>
      <c r="G11" s="59" t="str">
        <f>IF(E11="", "", VLOOKUP(E11, 'Team List'!$D:$F, 3, FALSE))</f>
        <v>INDIVIDUAL</v>
      </c>
      <c r="H11" s="60">
        <v>9.0236111111111107E-3</v>
      </c>
      <c r="I11" s="63">
        <f t="shared" si="2"/>
        <v>9.0236111111111107E-3</v>
      </c>
      <c r="J11" s="63" t="str">
        <f t="shared" si="3"/>
        <v/>
      </c>
      <c r="K11" s="15" t="str">
        <f t="shared" si="4"/>
        <v/>
      </c>
    </row>
    <row r="12" spans="3:11" x14ac:dyDescent="0.2">
      <c r="C12" s="61">
        <f t="shared" si="0"/>
        <v>7</v>
      </c>
      <c r="D12" s="61">
        <f t="shared" si="1"/>
        <v>5</v>
      </c>
      <c r="E12" s="59">
        <v>331</v>
      </c>
      <c r="F12" s="59" t="str">
        <f>IF(E12="", "", VLOOKUP(E12, 'Team List'!$D:$E, 2, FALSE))</f>
        <v>Mary Sodders</v>
      </c>
      <c r="G12" s="59" t="str">
        <f>IF(E12="", "", VLOOKUP(E12, 'Team List'!$D:$F, 3, FALSE))</f>
        <v>TITANIUM</v>
      </c>
      <c r="H12" s="60">
        <v>9.1851851851851851E-3</v>
      </c>
      <c r="I12" s="63">
        <f t="shared" si="2"/>
        <v>9.1851851851851851E-3</v>
      </c>
      <c r="J12" s="63">
        <f t="shared" si="3"/>
        <v>9.1851851851851851E-3</v>
      </c>
      <c r="K12" s="15">
        <f t="shared" si="4"/>
        <v>1</v>
      </c>
    </row>
    <row r="13" spans="3:11" x14ac:dyDescent="0.2">
      <c r="C13" s="61">
        <f t="shared" si="0"/>
        <v>8</v>
      </c>
      <c r="D13" s="61">
        <f t="shared" si="1"/>
        <v>6</v>
      </c>
      <c r="E13" s="59">
        <v>332</v>
      </c>
      <c r="F13" s="59" t="str">
        <f>IF(E13="", "", VLOOKUP(E13, 'Team List'!$D:$E, 2, FALSE))</f>
        <v>Anna Jorge</v>
      </c>
      <c r="G13" s="59" t="str">
        <f>IF(E13="", "", VLOOKUP(E13, 'Team List'!$D:$F, 3, FALSE))</f>
        <v>TITANIUM</v>
      </c>
      <c r="H13" s="60">
        <v>9.2526620370370367E-3</v>
      </c>
      <c r="I13" s="63">
        <f t="shared" si="2"/>
        <v>9.2526620370370367E-3</v>
      </c>
      <c r="J13" s="63">
        <f t="shared" si="3"/>
        <v>9.2526620370370367E-3</v>
      </c>
      <c r="K13" s="15" t="str">
        <f t="shared" si="4"/>
        <v/>
      </c>
    </row>
    <row r="14" spans="3:11" x14ac:dyDescent="0.2">
      <c r="C14" s="61">
        <f t="shared" si="0"/>
        <v>9</v>
      </c>
      <c r="D14" s="61">
        <f t="shared" si="1"/>
        <v>7</v>
      </c>
      <c r="E14" s="59">
        <v>312</v>
      </c>
      <c r="F14" s="59" t="str">
        <f>IF(E14="", "", VLOOKUP(E14, 'Team List'!$D:$E, 2, FALSE))</f>
        <v>Alexa Lipke</v>
      </c>
      <c r="G14" s="59" t="str">
        <f>IF(E14="", "", VLOOKUP(E14, 'Team List'!$D:$F, 3, FALSE))</f>
        <v>KAPPA ALPHA THETA</v>
      </c>
      <c r="H14" s="60">
        <v>9.2900462962962962E-3</v>
      </c>
      <c r="I14" s="63">
        <f t="shared" si="2"/>
        <v>9.2900462962962962E-3</v>
      </c>
      <c r="J14" s="63">
        <f t="shared" si="3"/>
        <v>9.2900462962962962E-3</v>
      </c>
      <c r="K14" s="15" t="str">
        <f t="shared" si="4"/>
        <v/>
      </c>
    </row>
    <row r="15" spans="3:11" x14ac:dyDescent="0.2">
      <c r="C15" s="61">
        <f t="shared" si="0"/>
        <v>10</v>
      </c>
      <c r="D15" s="61" t="str">
        <f t="shared" si="1"/>
        <v/>
      </c>
      <c r="E15" s="59">
        <v>508</v>
      </c>
      <c r="F15" s="59" t="str">
        <f>IF(E15="", "", VLOOKUP(E15, 'Team List'!$D:$E, 2, FALSE))</f>
        <v>Loren Humphrey</v>
      </c>
      <c r="G15" s="59" t="str">
        <f>IF(E15="", "", VLOOKUP(E15, 'Team List'!$D:$F, 3, FALSE))</f>
        <v>INDIVIDUAL</v>
      </c>
      <c r="H15" s="60">
        <v>9.3297453703703702E-3</v>
      </c>
      <c r="I15" s="63">
        <f t="shared" si="2"/>
        <v>9.3297453703703702E-3</v>
      </c>
      <c r="J15" s="63" t="str">
        <f t="shared" si="3"/>
        <v/>
      </c>
      <c r="K15" s="15" t="str">
        <f t="shared" si="4"/>
        <v/>
      </c>
    </row>
    <row r="16" spans="3:11" x14ac:dyDescent="0.2">
      <c r="C16" s="61" t="str">
        <f t="shared" si="0"/>
        <v/>
      </c>
      <c r="D16" s="61" t="str">
        <f t="shared" si="1"/>
        <v/>
      </c>
      <c r="E16" s="59"/>
      <c r="F16" s="59" t="str">
        <f>IF(E16="", "", VLOOKUP(E16, 'Team List'!$D:$E, 2, FALSE))</f>
        <v/>
      </c>
      <c r="G16" s="59" t="str">
        <f>IF(E16="", "", VLOOKUP(E16, 'Team List'!$D:$F, 3, FALSE))</f>
        <v/>
      </c>
      <c r="H16" s="60"/>
      <c r="I16" s="63" t="str">
        <f t="shared" si="2"/>
        <v/>
      </c>
      <c r="J16" s="63" t="str">
        <f t="shared" si="3"/>
        <v/>
      </c>
      <c r="K16" s="15" t="str">
        <f t="shared" si="4"/>
        <v/>
      </c>
    </row>
    <row r="17" spans="3:11" x14ac:dyDescent="0.2">
      <c r="C17" s="61" t="str">
        <f t="shared" si="0"/>
        <v/>
      </c>
      <c r="D17" s="61" t="str">
        <f t="shared" si="1"/>
        <v/>
      </c>
      <c r="E17" s="59"/>
      <c r="F17" s="59" t="str">
        <f>IF(E17="", "", VLOOKUP(E17, 'Team List'!$D:$E, 2, FALSE))</f>
        <v/>
      </c>
      <c r="G17" s="59" t="str">
        <f>IF(E17="", "", VLOOKUP(E17, 'Team List'!$D:$F, 3, FALSE))</f>
        <v/>
      </c>
      <c r="H17" s="60"/>
      <c r="I17" s="63" t="str">
        <f t="shared" si="2"/>
        <v/>
      </c>
      <c r="J17" s="63" t="str">
        <f t="shared" si="3"/>
        <v/>
      </c>
      <c r="K17" s="15" t="str">
        <f t="shared" si="4"/>
        <v/>
      </c>
    </row>
    <row r="18" spans="3:11" x14ac:dyDescent="0.2">
      <c r="C18" s="61" t="str">
        <f t="shared" si="0"/>
        <v/>
      </c>
      <c r="D18" s="61" t="str">
        <f t="shared" si="1"/>
        <v/>
      </c>
      <c r="E18" s="59"/>
      <c r="F18" s="59" t="str">
        <f>IF(E18="", "", VLOOKUP(E18, 'Team List'!$D:$E, 2, FALSE))</f>
        <v/>
      </c>
      <c r="G18" s="59" t="str">
        <f>IF(E18="", "", VLOOKUP(E18, 'Team List'!$D:$F, 3, FALSE))</f>
        <v/>
      </c>
      <c r="H18" s="60"/>
      <c r="I18" s="63" t="str">
        <f t="shared" si="2"/>
        <v/>
      </c>
      <c r="J18" s="63" t="str">
        <f t="shared" si="3"/>
        <v/>
      </c>
      <c r="K18" s="15" t="str">
        <f t="shared" si="4"/>
        <v/>
      </c>
    </row>
    <row r="19" spans="3:11" x14ac:dyDescent="0.2">
      <c r="C19" s="61" t="str">
        <f t="shared" si="0"/>
        <v/>
      </c>
      <c r="D19" s="61" t="str">
        <f t="shared" si="1"/>
        <v/>
      </c>
      <c r="E19" s="59"/>
      <c r="F19" s="59" t="str">
        <f>IF(E19="", "", VLOOKUP(E19, 'Team List'!$D:$E, 2, FALSE))</f>
        <v/>
      </c>
      <c r="G19" s="59" t="str">
        <f>IF(E19="", "", VLOOKUP(E19, 'Team List'!$D:$F, 3, FALSE))</f>
        <v/>
      </c>
      <c r="H19" s="60"/>
      <c r="I19" s="63" t="str">
        <f t="shared" si="2"/>
        <v/>
      </c>
      <c r="J19" s="63" t="str">
        <f t="shared" si="3"/>
        <v/>
      </c>
      <c r="K19" s="15" t="str">
        <f t="shared" si="4"/>
        <v/>
      </c>
    </row>
    <row r="20" spans="3:11" x14ac:dyDescent="0.2">
      <c r="C20" s="61" t="str">
        <f t="shared" si="0"/>
        <v/>
      </c>
      <c r="D20" s="61" t="str">
        <f t="shared" si="1"/>
        <v/>
      </c>
      <c r="E20" s="59"/>
      <c r="F20" s="59" t="str">
        <f>IF(E20="", "", VLOOKUP(E20, 'Team List'!$D:$E, 2, FALSE))</f>
        <v/>
      </c>
      <c r="G20" s="59" t="str">
        <f>IF(E20="", "", VLOOKUP(E20, 'Team List'!$D:$F, 3, FALSE))</f>
        <v/>
      </c>
      <c r="H20" s="60"/>
      <c r="I20" s="63" t="str">
        <f t="shared" si="2"/>
        <v/>
      </c>
      <c r="J20" s="63" t="str">
        <f t="shared" si="3"/>
        <v/>
      </c>
      <c r="K20" s="15" t="str">
        <f t="shared" si="4"/>
        <v/>
      </c>
    </row>
    <row r="21" spans="3:11" x14ac:dyDescent="0.2">
      <c r="C21" s="61" t="str">
        <f t="shared" si="0"/>
        <v/>
      </c>
      <c r="D21" s="61" t="str">
        <f t="shared" si="1"/>
        <v/>
      </c>
      <c r="E21" s="59"/>
      <c r="F21" s="59" t="str">
        <f>IF(E21="", "", VLOOKUP(E21, 'Team List'!$D:$E, 2, FALSE))</f>
        <v/>
      </c>
      <c r="G21" s="59" t="str">
        <f>IF(E21="", "", VLOOKUP(E21, 'Team List'!$D:$F, 3, FALSE))</f>
        <v/>
      </c>
      <c r="H21" s="60"/>
      <c r="I21" s="63" t="str">
        <f t="shared" si="2"/>
        <v/>
      </c>
      <c r="J21" s="63" t="str">
        <f t="shared" si="3"/>
        <v/>
      </c>
      <c r="K21" s="15" t="str">
        <f t="shared" si="4"/>
        <v/>
      </c>
    </row>
    <row r="22" spans="3:11" x14ac:dyDescent="0.2">
      <c r="C22" s="61" t="str">
        <f t="shared" si="0"/>
        <v/>
      </c>
      <c r="D22" s="61" t="str">
        <f t="shared" si="1"/>
        <v/>
      </c>
      <c r="E22" s="59"/>
      <c r="F22" s="59" t="str">
        <f>IF(E22="", "", VLOOKUP(E22, 'Team List'!$D:$E, 2, FALSE))</f>
        <v/>
      </c>
      <c r="G22" s="59" t="str">
        <f>IF(E22="", "", VLOOKUP(E22, 'Team List'!$D:$F, 3, FALSE))</f>
        <v/>
      </c>
      <c r="H22" s="60"/>
      <c r="I22" s="63" t="str">
        <f t="shared" si="2"/>
        <v/>
      </c>
      <c r="J22" s="63" t="str">
        <f t="shared" si="3"/>
        <v/>
      </c>
      <c r="K22" s="15" t="str">
        <f t="shared" si="4"/>
        <v/>
      </c>
    </row>
    <row r="23" spans="3:11" x14ac:dyDescent="0.2">
      <c r="C23" s="61" t="str">
        <f t="shared" si="0"/>
        <v/>
      </c>
      <c r="D23" s="61" t="str">
        <f t="shared" si="1"/>
        <v/>
      </c>
      <c r="E23" s="59"/>
      <c r="F23" s="59" t="str">
        <f>IF(E23="", "", VLOOKUP(E23, 'Team List'!$D:$E, 2, FALSE))</f>
        <v/>
      </c>
      <c r="G23" s="59" t="str">
        <f>IF(E23="", "", VLOOKUP(E23, 'Team List'!$D:$F, 3, FALSE))</f>
        <v/>
      </c>
      <c r="H23" s="60"/>
      <c r="I23" s="63" t="str">
        <f t="shared" si="2"/>
        <v/>
      </c>
      <c r="J23" s="63" t="str">
        <f t="shared" si="3"/>
        <v/>
      </c>
      <c r="K23" s="15" t="str">
        <f t="shared" si="4"/>
        <v/>
      </c>
    </row>
    <row r="24" spans="3:11" x14ac:dyDescent="0.2">
      <c r="C24" s="61" t="str">
        <f t="shared" si="0"/>
        <v/>
      </c>
      <c r="D24" s="61" t="str">
        <f t="shared" si="1"/>
        <v/>
      </c>
      <c r="E24" s="59"/>
      <c r="F24" s="59" t="str">
        <f>IF(E24="", "", VLOOKUP(E24, 'Team List'!$D:$E, 2, FALSE))</f>
        <v/>
      </c>
      <c r="G24" s="59" t="str">
        <f>IF(E24="", "", VLOOKUP(E24, 'Team List'!$D:$F, 3, FALSE))</f>
        <v/>
      </c>
      <c r="H24" s="60"/>
      <c r="I24" s="63" t="str">
        <f t="shared" si="2"/>
        <v/>
      </c>
      <c r="J24" s="63" t="str">
        <f t="shared" si="3"/>
        <v/>
      </c>
      <c r="K24" s="15" t="str">
        <f t="shared" si="4"/>
        <v/>
      </c>
    </row>
    <row r="25" spans="3:11" x14ac:dyDescent="0.2">
      <c r="C25" s="61" t="str">
        <f t="shared" si="0"/>
        <v/>
      </c>
      <c r="D25" s="61" t="str">
        <f t="shared" si="1"/>
        <v/>
      </c>
      <c r="E25" s="59"/>
      <c r="F25" s="59" t="str">
        <f>IF(E25="", "", VLOOKUP(E25, 'Team List'!$D:$E, 2, FALSE))</f>
        <v/>
      </c>
      <c r="G25" s="59" t="str">
        <f>IF(E25="", "", VLOOKUP(E25, 'Team List'!$D:$F, 3, FALSE))</f>
        <v/>
      </c>
      <c r="H25" s="60"/>
      <c r="I25" s="63" t="str">
        <f t="shared" si="2"/>
        <v/>
      </c>
      <c r="J25" s="63" t="str">
        <f t="shared" si="3"/>
        <v/>
      </c>
      <c r="K25" s="15" t="str">
        <f t="shared" si="4"/>
        <v/>
      </c>
    </row>
    <row r="26" spans="3:11" x14ac:dyDescent="0.2">
      <c r="C26" s="61" t="str">
        <f t="shared" si="0"/>
        <v/>
      </c>
      <c r="D26" s="61" t="str">
        <f t="shared" si="1"/>
        <v/>
      </c>
      <c r="E26" s="59"/>
      <c r="F26" s="59" t="str">
        <f>IF(E26="", "", VLOOKUP(E26, 'Team List'!$D:$E, 2, FALSE))</f>
        <v/>
      </c>
      <c r="G26" s="59" t="str">
        <f>IF(E26="", "", VLOOKUP(E26, 'Team List'!$D:$F, 3, FALSE))</f>
        <v/>
      </c>
      <c r="H26" s="60"/>
      <c r="I26" s="63" t="str">
        <f t="shared" si="2"/>
        <v/>
      </c>
      <c r="J26" s="63" t="str">
        <f t="shared" si="3"/>
        <v/>
      </c>
      <c r="K26" s="15" t="str">
        <f t="shared" si="4"/>
        <v/>
      </c>
    </row>
    <row r="27" spans="3:11" x14ac:dyDescent="0.2">
      <c r="C27" s="61" t="str">
        <f t="shared" si="0"/>
        <v/>
      </c>
      <c r="D27" s="61" t="str">
        <f t="shared" si="1"/>
        <v/>
      </c>
      <c r="E27" s="59"/>
      <c r="F27" s="59" t="str">
        <f>IF(E27="", "", VLOOKUP(E27, 'Team List'!$D:$E, 2, FALSE))</f>
        <v/>
      </c>
      <c r="G27" s="59" t="str">
        <f>IF(E27="", "", VLOOKUP(E27, 'Team List'!$D:$F, 3, FALSE))</f>
        <v/>
      </c>
      <c r="H27" s="60"/>
      <c r="I27" s="63" t="str">
        <f t="shared" si="2"/>
        <v/>
      </c>
      <c r="J27" s="63" t="str">
        <f t="shared" si="3"/>
        <v/>
      </c>
      <c r="K27" s="15" t="str">
        <f t="shared" si="4"/>
        <v/>
      </c>
    </row>
    <row r="28" spans="3:11" x14ac:dyDescent="0.2">
      <c r="C28" s="61" t="str">
        <f t="shared" si="0"/>
        <v/>
      </c>
      <c r="D28" s="61" t="str">
        <f t="shared" si="1"/>
        <v/>
      </c>
      <c r="E28" s="59"/>
      <c r="F28" s="59" t="str">
        <f>IF(E28="", "", VLOOKUP(E28, 'Team List'!$D:$E, 2, FALSE))</f>
        <v/>
      </c>
      <c r="G28" s="59" t="str">
        <f>IF(E28="", "", VLOOKUP(E28, 'Team List'!$D:$F, 3, FALSE))</f>
        <v/>
      </c>
      <c r="H28" s="60"/>
      <c r="I28" s="63" t="str">
        <f t="shared" si="2"/>
        <v/>
      </c>
      <c r="J28" s="63" t="str">
        <f t="shared" si="3"/>
        <v/>
      </c>
      <c r="K28" s="15" t="str">
        <f t="shared" si="4"/>
        <v/>
      </c>
    </row>
    <row r="29" spans="3:11" x14ac:dyDescent="0.2">
      <c r="C29" s="61" t="str">
        <f t="shared" si="0"/>
        <v/>
      </c>
      <c r="D29" s="61" t="str">
        <f t="shared" si="1"/>
        <v/>
      </c>
      <c r="E29" s="59"/>
      <c r="F29" s="59" t="str">
        <f>IF(E29="", "", VLOOKUP(E29, 'Team List'!$D:$E, 2, FALSE))</f>
        <v/>
      </c>
      <c r="G29" s="59" t="str">
        <f>IF(E29="", "", VLOOKUP(E29, 'Team List'!$D:$F, 3, FALSE))</f>
        <v/>
      </c>
      <c r="H29" s="60"/>
      <c r="I29" s="63" t="str">
        <f t="shared" si="2"/>
        <v/>
      </c>
      <c r="J29" s="63" t="str">
        <f t="shared" si="3"/>
        <v/>
      </c>
      <c r="K29" s="15" t="str">
        <f t="shared" si="4"/>
        <v/>
      </c>
    </row>
    <row r="30" spans="3:11" x14ac:dyDescent="0.2">
      <c r="C30" s="61" t="str">
        <f t="shared" si="0"/>
        <v/>
      </c>
      <c r="D30" s="61" t="str">
        <f t="shared" si="1"/>
        <v/>
      </c>
      <c r="E30" s="59"/>
      <c r="F30" s="59" t="str">
        <f>IF(E30="", "", VLOOKUP(E30, 'Team List'!$D:$E, 2, FALSE))</f>
        <v/>
      </c>
      <c r="G30" s="59" t="str">
        <f>IF(E30="", "", VLOOKUP(E30, 'Team List'!$D:$F, 3, FALSE))</f>
        <v/>
      </c>
      <c r="H30" s="60"/>
      <c r="I30" s="63" t="str">
        <f t="shared" si="2"/>
        <v/>
      </c>
      <c r="J30" s="63" t="str">
        <f t="shared" si="3"/>
        <v/>
      </c>
      <c r="K30" s="15" t="str">
        <f t="shared" si="4"/>
        <v/>
      </c>
    </row>
    <row r="31" spans="3:11" x14ac:dyDescent="0.2">
      <c r="C31" s="61" t="str">
        <f t="shared" si="0"/>
        <v/>
      </c>
      <c r="D31" s="61" t="str">
        <f t="shared" si="1"/>
        <v/>
      </c>
      <c r="E31" s="59"/>
      <c r="F31" s="59" t="str">
        <f>IF(E31="", "", VLOOKUP(E31, 'Team List'!$D:$E, 2, FALSE))</f>
        <v/>
      </c>
      <c r="G31" s="59" t="str">
        <f>IF(E31="", "", VLOOKUP(E31, 'Team List'!$D:$F, 3, FALSE))</f>
        <v/>
      </c>
      <c r="H31" s="60"/>
      <c r="I31" s="63" t="str">
        <f t="shared" si="2"/>
        <v/>
      </c>
      <c r="J31" s="63" t="str">
        <f t="shared" si="3"/>
        <v/>
      </c>
      <c r="K31" s="15" t="str">
        <f t="shared" si="4"/>
        <v/>
      </c>
    </row>
    <row r="32" spans="3:11" x14ac:dyDescent="0.2">
      <c r="C32" s="61" t="str">
        <f t="shared" si="0"/>
        <v/>
      </c>
      <c r="D32" s="61" t="str">
        <f t="shared" si="1"/>
        <v/>
      </c>
      <c r="E32" s="59"/>
      <c r="F32" s="59" t="str">
        <f>IF(E32="", "", VLOOKUP(E32, 'Team List'!$D:$E, 2, FALSE))</f>
        <v/>
      </c>
      <c r="G32" s="59" t="str">
        <f>IF(E32="", "", VLOOKUP(E32, 'Team List'!$D:$F, 3, FALSE))</f>
        <v/>
      </c>
      <c r="H32" s="60"/>
      <c r="I32" s="63" t="str">
        <f t="shared" si="2"/>
        <v/>
      </c>
      <c r="J32" s="63" t="str">
        <f t="shared" si="3"/>
        <v/>
      </c>
      <c r="K32" s="15" t="str">
        <f t="shared" si="4"/>
        <v/>
      </c>
    </row>
    <row r="33" spans="3:11" x14ac:dyDescent="0.2">
      <c r="C33" s="61" t="str">
        <f t="shared" si="0"/>
        <v/>
      </c>
      <c r="D33" s="61" t="str">
        <f t="shared" si="1"/>
        <v/>
      </c>
      <c r="E33" s="59"/>
      <c r="F33" s="59" t="str">
        <f>IF(E33="", "", VLOOKUP(E33, 'Team List'!$D:$E, 2, FALSE))</f>
        <v/>
      </c>
      <c r="G33" s="59" t="str">
        <f>IF(E33="", "", VLOOKUP(E33, 'Team List'!$D:$F, 3, FALSE))</f>
        <v/>
      </c>
      <c r="H33" s="60"/>
      <c r="I33" s="63" t="str">
        <f t="shared" si="2"/>
        <v/>
      </c>
      <c r="J33" s="63" t="str">
        <f t="shared" si="3"/>
        <v/>
      </c>
      <c r="K33" s="15" t="str">
        <f t="shared" si="4"/>
        <v/>
      </c>
    </row>
    <row r="34" spans="3:11" x14ac:dyDescent="0.2">
      <c r="C34" s="61" t="str">
        <f t="shared" si="0"/>
        <v/>
      </c>
      <c r="D34" s="61" t="str">
        <f t="shared" si="1"/>
        <v/>
      </c>
      <c r="E34" s="59"/>
      <c r="F34" s="59" t="str">
        <f>IF(E34="", "", VLOOKUP(E34, 'Team List'!$D:$E, 2, FALSE))</f>
        <v/>
      </c>
      <c r="G34" s="59" t="str">
        <f>IF(E34="", "", VLOOKUP(E34, 'Team List'!$D:$F, 3, FALSE))</f>
        <v/>
      </c>
      <c r="H34" s="60"/>
      <c r="I34" s="63" t="str">
        <f t="shared" si="2"/>
        <v/>
      </c>
      <c r="J34" s="63" t="str">
        <f t="shared" si="3"/>
        <v/>
      </c>
      <c r="K34" s="15" t="str">
        <f t="shared" si="4"/>
        <v/>
      </c>
    </row>
    <row r="35" spans="3:11" x14ac:dyDescent="0.2">
      <c r="C35" s="61" t="str">
        <f t="shared" si="0"/>
        <v/>
      </c>
      <c r="D35" s="61" t="str">
        <f t="shared" si="1"/>
        <v/>
      </c>
      <c r="E35" s="59"/>
      <c r="F35" s="59" t="str">
        <f>IF(E35="", "", VLOOKUP(E35, 'Team List'!$D:$E, 2, FALSE))</f>
        <v/>
      </c>
      <c r="G35" s="59" t="str">
        <f>IF(E35="", "", VLOOKUP(E35, 'Team List'!$D:$F, 3, FALSE))</f>
        <v/>
      </c>
      <c r="H35" s="60"/>
      <c r="I35" s="63" t="str">
        <f t="shared" si="2"/>
        <v/>
      </c>
      <c r="J35" s="63" t="str">
        <f t="shared" si="3"/>
        <v/>
      </c>
      <c r="K35" s="15" t="str">
        <f t="shared" si="4"/>
        <v/>
      </c>
    </row>
    <row r="36" spans="3:11" x14ac:dyDescent="0.2">
      <c r="C36" s="61" t="str">
        <f t="shared" si="0"/>
        <v/>
      </c>
      <c r="D36" s="61" t="str">
        <f t="shared" si="1"/>
        <v/>
      </c>
      <c r="E36" s="59"/>
      <c r="F36" s="59" t="str">
        <f>IF(E36="", "", VLOOKUP(E36, 'Team List'!$D:$E, 2, FALSE))</f>
        <v/>
      </c>
      <c r="G36" s="59" t="str">
        <f>IF(E36="", "", VLOOKUP(E36, 'Team List'!$D:$F, 3, FALSE))</f>
        <v/>
      </c>
      <c r="H36" s="60"/>
      <c r="I36" s="63" t="str">
        <f t="shared" si="2"/>
        <v/>
      </c>
      <c r="J36" s="63" t="str">
        <f t="shared" si="3"/>
        <v/>
      </c>
      <c r="K36" s="15" t="str">
        <f t="shared" si="4"/>
        <v/>
      </c>
    </row>
    <row r="37" spans="3:11" x14ac:dyDescent="0.2">
      <c r="C37" s="61" t="str">
        <f t="shared" si="0"/>
        <v/>
      </c>
      <c r="D37" s="61" t="str">
        <f t="shared" si="1"/>
        <v/>
      </c>
      <c r="E37" s="59"/>
      <c r="F37" s="59" t="str">
        <f>IF(E37="", "", VLOOKUP(E37, 'Team List'!$D:$E, 2, FALSE))</f>
        <v/>
      </c>
      <c r="G37" s="59" t="str">
        <f>IF(E37="", "", VLOOKUP(E37, 'Team List'!$D:$F, 3, FALSE))</f>
        <v/>
      </c>
      <c r="H37" s="60"/>
      <c r="I37" s="63" t="str">
        <f t="shared" si="2"/>
        <v/>
      </c>
      <c r="J37" s="63" t="str">
        <f t="shared" si="3"/>
        <v/>
      </c>
      <c r="K37" s="15" t="str">
        <f t="shared" si="4"/>
        <v/>
      </c>
    </row>
    <row r="38" spans="3:11" x14ac:dyDescent="0.2">
      <c r="C38" s="61" t="str">
        <f t="shared" si="0"/>
        <v/>
      </c>
      <c r="D38" s="61" t="str">
        <f t="shared" si="1"/>
        <v/>
      </c>
      <c r="E38" s="59"/>
      <c r="F38" s="59" t="str">
        <f>IF(E38="", "", VLOOKUP(E38, 'Team List'!$D:$E, 2, FALSE))</f>
        <v/>
      </c>
      <c r="G38" s="59" t="str">
        <f>IF(E38="", "", VLOOKUP(E38, 'Team List'!$D:$F, 3, FALSE))</f>
        <v/>
      </c>
      <c r="H38" s="60"/>
      <c r="I38" s="63" t="str">
        <f t="shared" si="2"/>
        <v/>
      </c>
      <c r="J38" s="63" t="str">
        <f t="shared" si="3"/>
        <v/>
      </c>
      <c r="K38" s="15" t="str">
        <f t="shared" si="4"/>
        <v/>
      </c>
    </row>
    <row r="39" spans="3:11" x14ac:dyDescent="0.2">
      <c r="C39" s="61" t="str">
        <f t="shared" si="0"/>
        <v/>
      </c>
      <c r="D39" s="61" t="str">
        <f t="shared" si="1"/>
        <v/>
      </c>
      <c r="E39" s="59"/>
      <c r="F39" s="59" t="str">
        <f>IF(E39="", "", VLOOKUP(E39, 'Team List'!$D:$E, 2, FALSE))</f>
        <v/>
      </c>
      <c r="G39" s="59" t="str">
        <f>IF(E39="", "", VLOOKUP(E39, 'Team List'!$D:$F, 3, FALSE))</f>
        <v/>
      </c>
      <c r="H39" s="60"/>
      <c r="I39" s="63" t="str">
        <f t="shared" si="2"/>
        <v/>
      </c>
      <c r="J39" s="63" t="str">
        <f t="shared" si="3"/>
        <v/>
      </c>
      <c r="K39" s="15" t="str">
        <f t="shared" si="4"/>
        <v/>
      </c>
    </row>
    <row r="40" spans="3:11" x14ac:dyDescent="0.2">
      <c r="C40" s="61" t="str">
        <f t="shared" si="0"/>
        <v/>
      </c>
      <c r="D40" s="61" t="str">
        <f t="shared" si="1"/>
        <v/>
      </c>
      <c r="E40" s="59"/>
      <c r="F40" s="59" t="str">
        <f>IF(E40="", "", VLOOKUP(E40, 'Team List'!$D:$E, 2, FALSE))</f>
        <v/>
      </c>
      <c r="G40" s="59" t="str">
        <f>IF(E40="", "", VLOOKUP(E40, 'Team List'!$D:$F, 3, FALSE))</f>
        <v/>
      </c>
      <c r="H40" s="60"/>
      <c r="I40" s="63" t="str">
        <f t="shared" si="2"/>
        <v/>
      </c>
      <c r="J40" s="63" t="str">
        <f t="shared" si="3"/>
        <v/>
      </c>
      <c r="K40" s="15" t="str">
        <f t="shared" si="4"/>
        <v/>
      </c>
    </row>
    <row r="41" spans="3:11" x14ac:dyDescent="0.2">
      <c r="C41" s="61" t="str">
        <f t="shared" si="0"/>
        <v/>
      </c>
      <c r="D41" s="61" t="str">
        <f t="shared" si="1"/>
        <v/>
      </c>
      <c r="E41" s="59"/>
      <c r="F41" s="59" t="str">
        <f>IF(E41="", "", VLOOKUP(E41, 'Team List'!$D:$E, 2, FALSE))</f>
        <v/>
      </c>
      <c r="G41" s="59" t="str">
        <f>IF(E41="", "", VLOOKUP(E41, 'Team List'!$D:$F, 3, FALSE))</f>
        <v/>
      </c>
      <c r="H41" s="60"/>
      <c r="I41" s="63" t="str">
        <f t="shared" si="2"/>
        <v/>
      </c>
      <c r="J41" s="63" t="str">
        <f t="shared" si="3"/>
        <v/>
      </c>
      <c r="K41" s="15" t="str">
        <f t="shared" si="4"/>
        <v/>
      </c>
    </row>
    <row r="42" spans="3:11" x14ac:dyDescent="0.2">
      <c r="C42" s="61" t="str">
        <f t="shared" si="0"/>
        <v/>
      </c>
      <c r="D42" s="61" t="str">
        <f t="shared" si="1"/>
        <v/>
      </c>
      <c r="E42" s="59"/>
      <c r="F42" s="59" t="str">
        <f>IF(E42="", "", VLOOKUP(E42, 'Team List'!$D:$E, 2, FALSE))</f>
        <v/>
      </c>
      <c r="G42" s="59" t="str">
        <f>IF(E42="", "", VLOOKUP(E42, 'Team List'!$D:$F, 3, FALSE))</f>
        <v/>
      </c>
      <c r="H42" s="60"/>
      <c r="I42" s="63" t="str">
        <f t="shared" si="2"/>
        <v/>
      </c>
      <c r="J42" s="63" t="str">
        <f t="shared" si="3"/>
        <v/>
      </c>
      <c r="K42" s="15" t="str">
        <f t="shared" si="4"/>
        <v/>
      </c>
    </row>
    <row r="43" spans="3:11" x14ac:dyDescent="0.2">
      <c r="C43" s="61" t="str">
        <f t="shared" si="0"/>
        <v/>
      </c>
      <c r="D43" s="61" t="str">
        <f t="shared" si="1"/>
        <v/>
      </c>
      <c r="E43" s="59"/>
      <c r="F43" s="59" t="str">
        <f>IF(E43="", "", VLOOKUP(E43, 'Team List'!$D:$E, 2, FALSE))</f>
        <v/>
      </c>
      <c r="G43" s="59" t="str">
        <f>IF(E43="", "", VLOOKUP(E43, 'Team List'!$D:$F, 3, FALSE))</f>
        <v/>
      </c>
      <c r="H43" s="60"/>
      <c r="I43" s="63" t="str">
        <f t="shared" si="2"/>
        <v/>
      </c>
      <c r="J43" s="63" t="str">
        <f t="shared" si="3"/>
        <v/>
      </c>
      <c r="K43" s="15" t="str">
        <f t="shared" si="4"/>
        <v/>
      </c>
    </row>
    <row r="44" spans="3:11" x14ac:dyDescent="0.2">
      <c r="C44" s="61" t="str">
        <f t="shared" si="0"/>
        <v/>
      </c>
      <c r="D44" s="61" t="str">
        <f t="shared" si="1"/>
        <v/>
      </c>
      <c r="E44" s="59"/>
      <c r="F44" s="59" t="str">
        <f>IF(E44="", "", VLOOKUP(E44, 'Team List'!$D:$E, 2, FALSE))</f>
        <v/>
      </c>
      <c r="G44" s="59" t="str">
        <f>IF(E44="", "", VLOOKUP(E44, 'Team List'!$D:$F, 3, FALSE))</f>
        <v/>
      </c>
      <c r="H44" s="60"/>
      <c r="I44" s="63" t="str">
        <f t="shared" si="2"/>
        <v/>
      </c>
      <c r="J44" s="63" t="str">
        <f t="shared" si="3"/>
        <v/>
      </c>
      <c r="K44" s="15" t="str">
        <f t="shared" si="4"/>
        <v/>
      </c>
    </row>
    <row r="45" spans="3:11" x14ac:dyDescent="0.2">
      <c r="C45" s="61" t="str">
        <f t="shared" si="0"/>
        <v/>
      </c>
      <c r="D45" s="61" t="str">
        <f t="shared" si="1"/>
        <v/>
      </c>
      <c r="E45" s="59"/>
      <c r="F45" s="59" t="str">
        <f>IF(E45="", "", VLOOKUP(E45, 'Team List'!$D:$E, 2, FALSE))</f>
        <v/>
      </c>
      <c r="G45" s="59" t="str">
        <f>IF(E45="", "", VLOOKUP(E45, 'Team List'!$D:$F, 3, FALSE))</f>
        <v/>
      </c>
      <c r="H45" s="60"/>
      <c r="I45" s="63" t="str">
        <f t="shared" si="2"/>
        <v/>
      </c>
      <c r="J45" s="63" t="str">
        <f t="shared" si="3"/>
        <v/>
      </c>
      <c r="K45" s="15" t="str">
        <f t="shared" si="4"/>
        <v/>
      </c>
    </row>
    <row r="46" spans="3:11" x14ac:dyDescent="0.2">
      <c r="C46" s="61" t="str">
        <f t="shared" si="0"/>
        <v/>
      </c>
      <c r="D46" s="61" t="str">
        <f t="shared" si="1"/>
        <v/>
      </c>
      <c r="E46" s="59"/>
      <c r="F46" s="59" t="str">
        <f>IF(E46="", "", VLOOKUP(E46, 'Team List'!$D:$E, 2, FALSE))</f>
        <v/>
      </c>
      <c r="G46" s="59" t="str">
        <f>IF(E46="", "", VLOOKUP(E46, 'Team List'!$D:$F, 3, FALSE))</f>
        <v/>
      </c>
      <c r="H46" s="60"/>
      <c r="I46" s="63" t="str">
        <f t="shared" si="2"/>
        <v/>
      </c>
      <c r="J46" s="63" t="str">
        <f t="shared" si="3"/>
        <v/>
      </c>
      <c r="K46" s="15" t="str">
        <f t="shared" si="4"/>
        <v/>
      </c>
    </row>
    <row r="47" spans="3:11" x14ac:dyDescent="0.2">
      <c r="C47" s="61" t="str">
        <f t="shared" si="0"/>
        <v/>
      </c>
      <c r="D47" s="61" t="str">
        <f t="shared" si="1"/>
        <v/>
      </c>
      <c r="E47" s="59"/>
      <c r="F47" s="59" t="str">
        <f>IF(E47="", "", VLOOKUP(E47, 'Team List'!$D:$E, 2, FALSE))</f>
        <v/>
      </c>
      <c r="G47" s="59" t="str">
        <f>IF(E47="", "", VLOOKUP(E47, 'Team List'!$D:$F, 3, FALSE))</f>
        <v/>
      </c>
      <c r="H47" s="60"/>
      <c r="I47" s="63" t="str">
        <f t="shared" si="2"/>
        <v/>
      </c>
      <c r="J47" s="63" t="str">
        <f t="shared" si="3"/>
        <v/>
      </c>
      <c r="K47" s="15" t="str">
        <f t="shared" si="4"/>
        <v/>
      </c>
    </row>
    <row r="48" spans="3:11" x14ac:dyDescent="0.2">
      <c r="C48" s="61" t="str">
        <f t="shared" si="0"/>
        <v/>
      </c>
      <c r="D48" s="61" t="str">
        <f t="shared" si="1"/>
        <v/>
      </c>
      <c r="E48" s="59"/>
      <c r="F48" s="59" t="str">
        <f>IF(E48="", "", VLOOKUP(E48, 'Team List'!$D:$E, 2, FALSE))</f>
        <v/>
      </c>
      <c r="G48" s="59" t="str">
        <f>IF(E48="", "", VLOOKUP(E48, 'Team List'!$D:$F, 3, FALSE))</f>
        <v/>
      </c>
      <c r="H48" s="60"/>
      <c r="I48" s="63" t="str">
        <f t="shared" si="2"/>
        <v/>
      </c>
      <c r="J48" s="63" t="str">
        <f t="shared" si="3"/>
        <v/>
      </c>
      <c r="K48" s="15" t="str">
        <f t="shared" si="4"/>
        <v/>
      </c>
    </row>
    <row r="49" spans="3:12" x14ac:dyDescent="0.2">
      <c r="C49" s="61" t="str">
        <f t="shared" si="0"/>
        <v/>
      </c>
      <c r="D49" s="61" t="str">
        <f t="shared" si="1"/>
        <v/>
      </c>
      <c r="E49" s="59"/>
      <c r="F49" s="59" t="str">
        <f>IF(E49="", "", VLOOKUP(E49, 'Team List'!$D:$E, 2, FALSE))</f>
        <v/>
      </c>
      <c r="G49" s="59" t="str">
        <f>IF(E49="", "", VLOOKUP(E49, 'Team List'!$D:$F, 3, FALSE))</f>
        <v/>
      </c>
      <c r="H49" s="60"/>
      <c r="I49" s="63" t="str">
        <f t="shared" si="2"/>
        <v/>
      </c>
      <c r="J49" s="63" t="str">
        <f t="shared" si="3"/>
        <v/>
      </c>
      <c r="K49" s="15" t="str">
        <f t="shared" si="4"/>
        <v/>
      </c>
    </row>
    <row r="50" spans="3:12" x14ac:dyDescent="0.2">
      <c r="C50" s="61" t="str">
        <f t="shared" si="0"/>
        <v/>
      </c>
      <c r="D50" s="61" t="str">
        <f t="shared" si="1"/>
        <v/>
      </c>
      <c r="E50" s="59"/>
      <c r="F50" s="59" t="str">
        <f>IF(E50="", "", VLOOKUP(E50, 'Team List'!$D:$E, 2, FALSE))</f>
        <v/>
      </c>
      <c r="G50" s="59" t="str">
        <f>IF(E50="", "", VLOOKUP(E50, 'Team List'!$D:$F, 3, FALSE))</f>
        <v/>
      </c>
      <c r="H50" s="60"/>
      <c r="I50" s="63" t="str">
        <f t="shared" si="2"/>
        <v/>
      </c>
      <c r="J50" s="63" t="str">
        <f t="shared" si="3"/>
        <v/>
      </c>
      <c r="K50" s="15" t="str">
        <f t="shared" si="4"/>
        <v/>
      </c>
    </row>
    <row r="51" spans="3:12" ht="14.25" x14ac:dyDescent="0.2">
      <c r="C51" s="3"/>
      <c r="D51" s="3"/>
      <c r="E51" s="3"/>
      <c r="F51" s="3"/>
      <c r="G51" s="3"/>
      <c r="H51" s="30"/>
      <c r="I51" s="30"/>
      <c r="J51" s="30"/>
      <c r="K51" s="16"/>
      <c r="L51" s="3"/>
    </row>
    <row r="52" spans="3:12" ht="14.25" x14ac:dyDescent="0.2">
      <c r="C52" s="119" t="s">
        <v>5</v>
      </c>
      <c r="D52" s="119"/>
      <c r="E52" s="119"/>
      <c r="F52" s="119"/>
      <c r="G52" s="119"/>
      <c r="H52" s="119"/>
      <c r="I52" s="119"/>
      <c r="J52" s="119"/>
      <c r="K52" s="119"/>
      <c r="L52" s="3"/>
    </row>
    <row r="53" spans="3:12" ht="14.25" x14ac:dyDescent="0.2">
      <c r="C53" s="3"/>
      <c r="D53" s="3"/>
      <c r="E53" s="3"/>
      <c r="F53" s="3"/>
      <c r="G53" s="3"/>
      <c r="H53" s="31"/>
      <c r="I53" s="31"/>
      <c r="J53" s="31"/>
      <c r="K53" s="16"/>
      <c r="L53" s="3"/>
    </row>
    <row r="54" spans="3:12" ht="14.25" x14ac:dyDescent="0.2">
      <c r="C54" s="3"/>
      <c r="D54" s="3"/>
      <c r="E54" s="3"/>
      <c r="F54" s="3"/>
      <c r="G54" s="3"/>
      <c r="H54" s="32"/>
      <c r="I54" s="32"/>
      <c r="J54" s="32"/>
      <c r="K54" s="16"/>
      <c r="L54" s="3"/>
    </row>
    <row r="55" spans="3:12" ht="14.25" x14ac:dyDescent="0.2">
      <c r="C55" s="2"/>
      <c r="D55" s="2"/>
      <c r="E55" s="2"/>
      <c r="F55" s="2"/>
      <c r="G55" s="2"/>
      <c r="H55" s="31"/>
      <c r="I55" s="31"/>
      <c r="J55" s="31"/>
      <c r="K55" s="16"/>
      <c r="L55" s="3"/>
    </row>
    <row r="56" spans="3:12" ht="14.25" x14ac:dyDescent="0.2">
      <c r="C56" s="2"/>
      <c r="D56" s="2"/>
      <c r="E56" s="2"/>
      <c r="F56" s="2"/>
      <c r="G56" s="2"/>
      <c r="H56" s="32"/>
      <c r="I56" s="32"/>
      <c r="J56" s="32"/>
      <c r="K56" s="16"/>
      <c r="L56" s="3"/>
    </row>
    <row r="57" spans="3:12" ht="14.25" x14ac:dyDescent="0.2">
      <c r="C57" s="3"/>
      <c r="D57" s="3"/>
      <c r="E57" s="3"/>
      <c r="F57" s="3"/>
      <c r="G57" s="3"/>
      <c r="H57" s="31"/>
      <c r="I57" s="31"/>
      <c r="J57" s="31"/>
      <c r="K57" s="16"/>
      <c r="L57" s="3"/>
    </row>
    <row r="58" spans="3:12" ht="14.25" x14ac:dyDescent="0.2">
      <c r="C58" s="3"/>
      <c r="D58" s="3"/>
      <c r="E58" s="3"/>
      <c r="F58" s="3"/>
      <c r="G58" s="3"/>
      <c r="H58" s="32"/>
      <c r="I58" s="32"/>
      <c r="J58" s="32"/>
      <c r="K58" s="16"/>
      <c r="L58" s="3"/>
    </row>
    <row r="59" spans="3:12" ht="14.25" x14ac:dyDescent="0.2">
      <c r="L59" s="3"/>
    </row>
    <row r="60" spans="3:12" ht="14.25" x14ac:dyDescent="0.2">
      <c r="C60" s="3"/>
      <c r="D60" s="3"/>
      <c r="E60" s="3"/>
      <c r="F60" s="3"/>
      <c r="G60" s="3"/>
      <c r="H60" s="30"/>
      <c r="I60" s="30"/>
      <c r="J60" s="30"/>
      <c r="K60" s="16"/>
      <c r="L60" s="3"/>
    </row>
    <row r="61" spans="3:12" x14ac:dyDescent="0.2">
      <c r="C61" s="2"/>
      <c r="D61" s="2"/>
      <c r="E61" s="2"/>
      <c r="F61" s="2"/>
      <c r="G61" s="2"/>
      <c r="H61" s="31"/>
      <c r="I61" s="31"/>
      <c r="J61" s="31"/>
      <c r="K61" s="9"/>
    </row>
    <row r="65" spans="8:11" x14ac:dyDescent="0.2">
      <c r="H65"/>
      <c r="I65"/>
      <c r="J65"/>
      <c r="K65"/>
    </row>
    <row r="66" spans="8:11" x14ac:dyDescent="0.2">
      <c r="H66"/>
      <c r="I66"/>
      <c r="J66"/>
      <c r="K66"/>
    </row>
    <row r="67" spans="8:11" x14ac:dyDescent="0.2">
      <c r="H67"/>
      <c r="I67"/>
      <c r="J67"/>
      <c r="K67"/>
    </row>
    <row r="68" spans="8:11" x14ac:dyDescent="0.2">
      <c r="H68"/>
      <c r="I68"/>
      <c r="J68"/>
      <c r="K68"/>
    </row>
    <row r="69" spans="8:11" x14ac:dyDescent="0.2">
      <c r="H69"/>
      <c r="I69"/>
      <c r="J69"/>
      <c r="K69"/>
    </row>
    <row r="70" spans="8:11" x14ac:dyDescent="0.2">
      <c r="H70"/>
      <c r="I70"/>
      <c r="J70"/>
      <c r="K70"/>
    </row>
  </sheetData>
  <protectedRanges>
    <protectedRange sqref="H5:J5" name="Sort_2"/>
    <protectedRange sqref="E1:E200" name="Number_2"/>
    <protectedRange sqref="H1:J200" name="Time_2"/>
  </protectedRanges>
  <autoFilter ref="C5:H5">
    <sortState ref="C6:H50">
      <sortCondition ref="H5"/>
    </sortState>
  </autoFilter>
  <mergeCells count="2">
    <mergeCell ref="C2:K3"/>
    <mergeCell ref="C52:K52"/>
  </mergeCells>
  <conditionalFormatting sqref="E6:E49">
    <cfRule type="containsText" dxfId="39" priority="1" operator="containsText" text="Individual">
      <formula>NOT(ISERROR(SEARCH("Individual",E6)))</formula>
    </cfRule>
    <cfRule type="cellIs" dxfId="38" priority="2" operator="equal">
      <formula>"Individual"</formula>
    </cfRule>
  </conditionalFormatting>
  <pageMargins left="0.75" right="0.75" top="1" bottom="1" header="0.5" footer="0.5"/>
  <pageSetup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K41"/>
  <sheetViews>
    <sheetView topLeftCell="C1" zoomScaleNormal="100" workbookViewId="0">
      <selection activeCell="H8" sqref="H8"/>
    </sheetView>
  </sheetViews>
  <sheetFormatPr defaultRowHeight="12.75" x14ac:dyDescent="0.2"/>
  <cols>
    <col min="2" max="2" width="3.28515625" customWidth="1"/>
    <col min="4" max="4" width="37" customWidth="1"/>
    <col min="5" max="5" width="9.5703125" style="27" customWidth="1"/>
    <col min="6" max="6" width="9.140625" style="7"/>
  </cols>
  <sheetData>
    <row r="2" spans="3:11" x14ac:dyDescent="0.2">
      <c r="C2" s="120" t="s">
        <v>32</v>
      </c>
      <c r="D2" s="120"/>
      <c r="E2" s="120"/>
      <c r="F2" s="120"/>
    </row>
    <row r="3" spans="3:11" x14ac:dyDescent="0.2">
      <c r="C3" s="120"/>
      <c r="D3" s="120"/>
      <c r="E3" s="120"/>
      <c r="F3" s="120"/>
    </row>
    <row r="4" spans="3:11" ht="13.5" thickBot="1" x14ac:dyDescent="0.25"/>
    <row r="5" spans="3:11" x14ac:dyDescent="0.2">
      <c r="C5" s="4" t="s">
        <v>2</v>
      </c>
      <c r="D5" s="5" t="s">
        <v>1</v>
      </c>
      <c r="E5" s="28" t="s">
        <v>3</v>
      </c>
      <c r="F5" s="6" t="s">
        <v>4</v>
      </c>
      <c r="H5" s="2"/>
      <c r="I5" s="2"/>
    </row>
    <row r="6" spans="3:11" s="10" customFormat="1" ht="14.25" x14ac:dyDescent="0.2">
      <c r="C6" s="56">
        <v>1</v>
      </c>
      <c r="D6" s="41" t="s">
        <v>284</v>
      </c>
      <c r="E6" s="37">
        <v>1.153587962962963E-3</v>
      </c>
      <c r="F6" s="94"/>
      <c r="H6" s="11"/>
      <c r="I6" s="11"/>
    </row>
    <row r="7" spans="3:11" ht="14.25" x14ac:dyDescent="0.2">
      <c r="C7" s="56">
        <v>2</v>
      </c>
      <c r="D7" s="41" t="s">
        <v>283</v>
      </c>
      <c r="E7" s="37">
        <v>1.1682870370370369E-3</v>
      </c>
      <c r="F7" s="94">
        <v>12</v>
      </c>
      <c r="H7" s="2"/>
      <c r="I7" s="2"/>
    </row>
    <row r="8" spans="3:11" ht="14.25" x14ac:dyDescent="0.2">
      <c r="C8" s="56">
        <v>3</v>
      </c>
      <c r="D8" s="41" t="s">
        <v>290</v>
      </c>
      <c r="E8" s="37">
        <v>1.1726851851851852E-3</v>
      </c>
      <c r="F8" s="95">
        <v>8</v>
      </c>
      <c r="H8" s="2"/>
      <c r="I8" s="2"/>
    </row>
    <row r="9" spans="3:11" ht="14.25" x14ac:dyDescent="0.2">
      <c r="C9" s="56">
        <v>4</v>
      </c>
      <c r="D9" s="41" t="s">
        <v>282</v>
      </c>
      <c r="E9" s="37">
        <v>1.1925925925925925E-3</v>
      </c>
      <c r="F9" s="65">
        <v>6</v>
      </c>
      <c r="H9" s="2"/>
      <c r="I9" s="2"/>
    </row>
    <row r="10" spans="3:11" ht="14.25" x14ac:dyDescent="0.2">
      <c r="C10" s="57">
        <v>5</v>
      </c>
      <c r="D10" s="41" t="s">
        <v>291</v>
      </c>
      <c r="E10" s="37">
        <v>1.2188657407407408E-3</v>
      </c>
      <c r="F10" s="65">
        <v>4</v>
      </c>
      <c r="H10" s="11"/>
      <c r="I10" s="11"/>
    </row>
    <row r="11" spans="3:11" ht="14.25" x14ac:dyDescent="0.2">
      <c r="C11" s="56">
        <v>6</v>
      </c>
      <c r="D11" s="41" t="s">
        <v>292</v>
      </c>
      <c r="E11" s="37">
        <v>1.2440972222222222E-3</v>
      </c>
      <c r="F11" s="65">
        <v>2</v>
      </c>
      <c r="H11" s="2"/>
      <c r="I11" s="2"/>
    </row>
    <row r="12" spans="3:11" ht="14.25" x14ac:dyDescent="0.2">
      <c r="C12" s="56">
        <v>7</v>
      </c>
      <c r="D12" s="41" t="s">
        <v>285</v>
      </c>
      <c r="E12" s="37">
        <v>1.2753472222222222E-3</v>
      </c>
      <c r="F12" s="65"/>
      <c r="G12" s="2"/>
      <c r="H12" s="2"/>
      <c r="I12" s="2"/>
      <c r="J12" s="2"/>
      <c r="K12" s="2"/>
    </row>
    <row r="13" spans="3:11" ht="14.25" x14ac:dyDescent="0.2">
      <c r="C13" s="56">
        <v>8</v>
      </c>
      <c r="D13" s="41"/>
      <c r="E13" s="37"/>
      <c r="F13" s="38"/>
      <c r="G13" s="2"/>
      <c r="H13" s="2"/>
      <c r="I13" s="2"/>
      <c r="J13" s="2"/>
      <c r="K13" s="2"/>
    </row>
    <row r="14" spans="3:11" ht="14.25" x14ac:dyDescent="0.2">
      <c r="C14" s="56">
        <v>9</v>
      </c>
      <c r="D14" s="41"/>
      <c r="E14" s="37"/>
      <c r="F14" s="40"/>
      <c r="G14" s="2"/>
      <c r="H14" s="2"/>
      <c r="I14" s="2"/>
      <c r="J14" s="2"/>
      <c r="K14" s="2"/>
    </row>
    <row r="15" spans="3:11" ht="14.25" x14ac:dyDescent="0.2">
      <c r="C15" s="56">
        <v>10</v>
      </c>
      <c r="D15" s="41"/>
      <c r="E15" s="37"/>
      <c r="F15" s="40"/>
      <c r="G15" s="2"/>
      <c r="H15" s="2"/>
      <c r="I15" s="2"/>
      <c r="J15" s="2"/>
      <c r="K15" s="2"/>
    </row>
    <row r="16" spans="3:11" ht="14.25" x14ac:dyDescent="0.2">
      <c r="C16" s="58">
        <v>11</v>
      </c>
      <c r="D16" s="41"/>
      <c r="E16" s="37"/>
      <c r="F16" s="40"/>
      <c r="G16" s="2"/>
      <c r="H16" s="2"/>
      <c r="I16" s="2"/>
      <c r="J16" s="2"/>
      <c r="K16" s="2"/>
    </row>
    <row r="17" spans="3:11" ht="14.25" x14ac:dyDescent="0.2">
      <c r="C17" s="56">
        <v>12</v>
      </c>
      <c r="D17" s="41"/>
      <c r="E17" s="37"/>
      <c r="F17" s="40"/>
      <c r="G17" s="2"/>
      <c r="H17" s="2"/>
      <c r="I17" s="2"/>
      <c r="J17" s="2"/>
      <c r="K17" s="2"/>
    </row>
    <row r="18" spans="3:11" ht="14.25" x14ac:dyDescent="0.2">
      <c r="C18" s="56">
        <v>13</v>
      </c>
      <c r="D18" s="41"/>
      <c r="E18" s="37"/>
      <c r="F18" s="40"/>
      <c r="G18" s="2"/>
      <c r="H18" s="2"/>
      <c r="I18" s="2"/>
      <c r="J18" s="2"/>
      <c r="K18" s="2"/>
    </row>
    <row r="19" spans="3:11" ht="14.25" x14ac:dyDescent="0.2">
      <c r="C19" s="56">
        <v>14</v>
      </c>
      <c r="D19" s="41"/>
      <c r="E19" s="37"/>
      <c r="F19" s="40"/>
      <c r="G19" s="2"/>
      <c r="H19" s="2"/>
      <c r="I19" s="2"/>
      <c r="J19" s="2"/>
      <c r="K19" s="2"/>
    </row>
    <row r="20" spans="3:11" ht="14.25" x14ac:dyDescent="0.2">
      <c r="C20" s="56">
        <v>15</v>
      </c>
      <c r="D20" s="41"/>
      <c r="E20" s="37"/>
      <c r="F20" s="40"/>
      <c r="G20" s="2"/>
      <c r="H20" s="2"/>
      <c r="I20" s="2"/>
      <c r="J20" s="2"/>
      <c r="K20" s="2"/>
    </row>
    <row r="21" spans="3:11" ht="14.25" x14ac:dyDescent="0.2">
      <c r="C21" s="56">
        <v>16</v>
      </c>
      <c r="D21" s="41"/>
      <c r="E21" s="37"/>
      <c r="F21" s="40"/>
      <c r="G21" s="2"/>
      <c r="H21" s="2"/>
      <c r="I21" s="2"/>
      <c r="J21" s="2"/>
      <c r="K21" s="2"/>
    </row>
    <row r="22" spans="3:11" ht="14.25" x14ac:dyDescent="0.2">
      <c r="C22" s="56">
        <v>17</v>
      </c>
      <c r="D22" s="41"/>
      <c r="E22" s="37"/>
      <c r="F22" s="40"/>
      <c r="G22" s="2"/>
      <c r="H22" s="2"/>
      <c r="I22" s="2"/>
      <c r="J22" s="2"/>
      <c r="K22" s="2"/>
    </row>
    <row r="23" spans="3:11" ht="14.25" x14ac:dyDescent="0.2">
      <c r="C23" s="56">
        <v>18</v>
      </c>
      <c r="D23" s="41"/>
      <c r="E23" s="37"/>
      <c r="F23" s="40"/>
      <c r="G23" s="2"/>
      <c r="H23" s="2"/>
      <c r="I23" s="2"/>
      <c r="J23" s="2"/>
      <c r="K23" s="2"/>
    </row>
    <row r="24" spans="3:11" ht="14.25" x14ac:dyDescent="0.2">
      <c r="C24" s="56">
        <v>19</v>
      </c>
      <c r="D24" s="41"/>
      <c r="E24" s="37"/>
      <c r="F24" s="40"/>
      <c r="G24" s="2"/>
      <c r="H24" s="2"/>
      <c r="I24" s="2"/>
      <c r="J24" s="2"/>
      <c r="K24" s="2"/>
    </row>
    <row r="25" spans="3:11" ht="14.25" x14ac:dyDescent="0.2">
      <c r="C25" s="56">
        <v>20</v>
      </c>
      <c r="D25" s="41"/>
      <c r="E25" s="37"/>
      <c r="F25" s="40"/>
      <c r="G25" s="2"/>
      <c r="H25" s="2"/>
      <c r="I25" s="2"/>
      <c r="J25" s="2"/>
      <c r="K25" s="2"/>
    </row>
    <row r="26" spans="3:11" ht="14.25" x14ac:dyDescent="0.2">
      <c r="C26" s="56">
        <v>21</v>
      </c>
      <c r="D26" s="41"/>
      <c r="E26" s="37"/>
      <c r="F26" s="40"/>
      <c r="G26" s="2"/>
      <c r="H26" s="2"/>
      <c r="I26" s="2"/>
      <c r="J26" s="2"/>
      <c r="K26" s="2"/>
    </row>
    <row r="27" spans="3:11" ht="14.25" x14ac:dyDescent="0.2">
      <c r="C27" s="56">
        <v>22</v>
      </c>
      <c r="D27" s="41"/>
      <c r="E27" s="37"/>
      <c r="F27" s="40"/>
      <c r="G27" s="2"/>
      <c r="H27" s="2"/>
      <c r="I27" s="2"/>
      <c r="J27" s="2"/>
      <c r="K27" s="2"/>
    </row>
    <row r="28" spans="3:11" ht="14.25" x14ac:dyDescent="0.2">
      <c r="C28" s="56">
        <v>23</v>
      </c>
      <c r="D28" s="41"/>
      <c r="E28" s="37"/>
      <c r="F28" s="40"/>
      <c r="G28" s="2"/>
      <c r="H28" s="2"/>
      <c r="I28" s="2"/>
      <c r="J28" s="2"/>
      <c r="K28" s="2"/>
    </row>
    <row r="29" spans="3:11" ht="14.25" x14ac:dyDescent="0.2">
      <c r="C29" s="56">
        <v>24</v>
      </c>
      <c r="D29" s="41"/>
      <c r="E29" s="37"/>
      <c r="F29" s="40"/>
      <c r="G29" s="2"/>
      <c r="H29" s="2"/>
      <c r="I29" s="2"/>
      <c r="J29" s="2"/>
      <c r="K29" s="2"/>
    </row>
    <row r="30" spans="3:11" ht="14.25" x14ac:dyDescent="0.2">
      <c r="C30" s="56">
        <v>25</v>
      </c>
      <c r="D30" s="41"/>
      <c r="E30" s="37"/>
      <c r="F30" s="44"/>
      <c r="G30" s="2"/>
      <c r="H30" s="3"/>
      <c r="I30" s="3"/>
      <c r="J30" s="14"/>
      <c r="K30" s="2"/>
    </row>
    <row r="31" spans="3:11" ht="14.25" x14ac:dyDescent="0.2">
      <c r="C31" s="119" t="s">
        <v>5</v>
      </c>
      <c r="D31" s="119"/>
      <c r="E31" s="119"/>
      <c r="F31" s="119"/>
      <c r="G31" s="3"/>
    </row>
    <row r="32" spans="3:11" ht="14.25" x14ac:dyDescent="0.2">
      <c r="C32" s="3"/>
      <c r="D32" s="3"/>
      <c r="E32" s="31"/>
      <c r="F32" s="16"/>
      <c r="G32" s="3"/>
    </row>
    <row r="33" spans="3:7" ht="14.25" x14ac:dyDescent="0.2">
      <c r="C33" s="3"/>
      <c r="D33" s="3"/>
      <c r="E33" s="31"/>
      <c r="F33" s="16"/>
      <c r="G33" s="3"/>
    </row>
    <row r="34" spans="3:7" ht="14.25" x14ac:dyDescent="0.2">
      <c r="C34" s="2"/>
      <c r="D34" s="3"/>
      <c r="E34" s="32"/>
      <c r="F34" s="16"/>
      <c r="G34" s="3"/>
    </row>
    <row r="35" spans="3:7" ht="14.25" x14ac:dyDescent="0.2">
      <c r="C35" s="2"/>
      <c r="D35" s="3"/>
      <c r="E35" s="31"/>
      <c r="F35" s="16"/>
      <c r="G35" s="3"/>
    </row>
    <row r="36" spans="3:7" ht="14.25" x14ac:dyDescent="0.2">
      <c r="C36" s="3"/>
      <c r="D36" s="3"/>
      <c r="E36" s="32"/>
      <c r="F36" s="16"/>
      <c r="G36" s="3"/>
    </row>
    <row r="37" spans="3:7" ht="14.25" x14ac:dyDescent="0.2">
      <c r="C37" s="3"/>
      <c r="D37" s="3"/>
      <c r="E37" s="31"/>
      <c r="F37" s="16"/>
      <c r="G37" s="3"/>
    </row>
    <row r="38" spans="3:7" ht="14.25" x14ac:dyDescent="0.2">
      <c r="C38" s="3"/>
      <c r="D38" s="3"/>
      <c r="E38" s="32"/>
      <c r="F38" s="16"/>
      <c r="G38" s="3"/>
    </row>
    <row r="39" spans="3:7" ht="14.25" x14ac:dyDescent="0.2">
      <c r="C39" s="3"/>
      <c r="D39" s="3"/>
      <c r="E39" s="31"/>
      <c r="F39" s="16"/>
      <c r="G39" s="3"/>
    </row>
    <row r="40" spans="3:7" ht="14.25" x14ac:dyDescent="0.2">
      <c r="C40" s="2"/>
      <c r="D40" s="3"/>
      <c r="E40" s="30"/>
      <c r="F40" s="91"/>
      <c r="G40" s="3"/>
    </row>
    <row r="41" spans="3:7" x14ac:dyDescent="0.2">
      <c r="D41" s="2"/>
      <c r="E41" s="31"/>
    </row>
  </sheetData>
  <mergeCells count="2">
    <mergeCell ref="C2:F3"/>
    <mergeCell ref="C31:F31"/>
  </mergeCells>
  <conditionalFormatting sqref="D6:D30">
    <cfRule type="containsText" dxfId="37" priority="1" operator="containsText" text="Individual">
      <formula>NOT(ISERROR(SEARCH("Individual",D6)))</formula>
    </cfRule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3</vt:i4>
      </vt:variant>
    </vt:vector>
  </HeadingPairs>
  <TitlesOfParts>
    <vt:vector size="34" baseType="lpstr">
      <vt:lpstr>Team Numbers</vt:lpstr>
      <vt:lpstr>Team List</vt:lpstr>
      <vt:lpstr>Women's Results</vt:lpstr>
      <vt:lpstr>Men's Results</vt:lpstr>
      <vt:lpstr>Field Events</vt:lpstr>
      <vt:lpstr>To PA</vt:lpstr>
      <vt:lpstr>M 3000M</vt:lpstr>
      <vt:lpstr>W 3000M</vt:lpstr>
      <vt:lpstr>M 4x200M</vt:lpstr>
      <vt:lpstr>W 4x200M</vt:lpstr>
      <vt:lpstr>M 100M</vt:lpstr>
      <vt:lpstr>W 100M</vt:lpstr>
      <vt:lpstr>M 400M</vt:lpstr>
      <vt:lpstr>W 400M</vt:lpstr>
      <vt:lpstr>M 1500M</vt:lpstr>
      <vt:lpstr>W 1500M</vt:lpstr>
      <vt:lpstr>M 4x100M </vt:lpstr>
      <vt:lpstr>W 4x100M</vt:lpstr>
      <vt:lpstr>M 800M</vt:lpstr>
      <vt:lpstr>W 800M</vt:lpstr>
      <vt:lpstr>M 200M</vt:lpstr>
      <vt:lpstr>W 200M</vt:lpstr>
      <vt:lpstr>W Shot Put</vt:lpstr>
      <vt:lpstr>M Shot Put</vt:lpstr>
      <vt:lpstr>W High Jump</vt:lpstr>
      <vt:lpstr>M High Jump</vt:lpstr>
      <vt:lpstr>W Long Jump</vt:lpstr>
      <vt:lpstr>M Long Jump</vt:lpstr>
      <vt:lpstr>W Triple Jump</vt:lpstr>
      <vt:lpstr>M Triple Jump</vt:lpstr>
      <vt:lpstr>Team Results</vt:lpstr>
      <vt:lpstr>'Field Events'!Print_Area</vt:lpstr>
      <vt:lpstr>'Men''s Results'!Print_Area</vt:lpstr>
      <vt:lpstr>'Women''s Results'!Print_Area</vt:lpstr>
    </vt:vector>
  </TitlesOfParts>
  <Company>University of Florida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IMGA</dc:creator>
  <cp:lastModifiedBy>Marty Dempsey</cp:lastModifiedBy>
  <cp:lastPrinted>2012-11-14T15:25:35Z</cp:lastPrinted>
  <dcterms:created xsi:type="dcterms:W3CDTF">1999-11-08T19:59:31Z</dcterms:created>
  <dcterms:modified xsi:type="dcterms:W3CDTF">2013-01-30T20:47:35Z</dcterms:modified>
</cp:coreProperties>
</file>